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3820"/>
  <bookViews>
    <workbookView xWindow="240" yWindow="120" windowWidth="14940" windowHeight="9225" activeTab="1"/>
  </bookViews>
  <sheets>
    <sheet name="Alunos e Temas - 2012-2" sheetId="1" r:id="rId1"/>
    <sheet name="Frequência" sheetId="2" r:id="rId2"/>
  </sheets>
  <definedNames>
    <definedName name="e4zxv255ht9l">Frequência!$B$17</definedName>
    <definedName name="mtwwxni5wt06">'Alunos e Temas - 2012-2'!$B$17</definedName>
    <definedName name="o66reuqc92z3">Frequência!$B$17</definedName>
    <definedName name="pfnk9oll9swh">Frequência!$B$15</definedName>
    <definedName name="wvxl3bjajmxc">'Alunos e Temas - 2012-2'!$B$19</definedName>
  </definedNames>
  <calcPr calcId="125725"/>
</workbook>
</file>

<file path=xl/calcChain.xml><?xml version="1.0" encoding="utf-8"?>
<calcChain xmlns="http://schemas.openxmlformats.org/spreadsheetml/2006/main">
  <c r="AE19" i="2"/>
  <c r="AE18"/>
  <c r="AE17"/>
  <c r="AE16"/>
  <c r="AE15"/>
  <c r="AE14"/>
  <c r="AE12"/>
  <c r="AE11"/>
  <c r="AE10"/>
  <c r="AE9"/>
  <c r="AE8"/>
  <c r="AE7"/>
  <c r="AE6"/>
  <c r="AE5"/>
  <c r="AE4"/>
  <c r="AE3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E2"/>
  <c r="F1"/>
  <c r="H1" s="1"/>
  <c r="J1" s="1"/>
  <c r="L1" s="1"/>
  <c r="N1" s="1"/>
  <c r="P1" s="1"/>
  <c r="R1" s="1"/>
  <c r="T1" s="1"/>
  <c r="V1" s="1"/>
  <c r="X1" s="1"/>
  <c r="Z1" s="1"/>
  <c r="AB1" s="1"/>
  <c r="AD1" s="1"/>
  <c r="E1"/>
  <c r="G1" s="1"/>
  <c r="I1" s="1"/>
  <c r="K1" s="1"/>
  <c r="M1" s="1"/>
  <c r="O1" s="1"/>
  <c r="Q1" s="1"/>
  <c r="S1" s="1"/>
  <c r="U1" s="1"/>
  <c r="W1" s="1"/>
  <c r="Y1" s="1"/>
  <c r="AA1" s="1"/>
  <c r="AC1" s="1"/>
  <c r="C21" i="1"/>
  <c r="C20"/>
  <c r="C19"/>
  <c r="C18"/>
  <c r="C17"/>
  <c r="C16"/>
  <c r="C15"/>
  <c r="C14"/>
  <c r="C13"/>
  <c r="C12"/>
  <c r="C11"/>
  <c r="C10"/>
  <c r="C9"/>
  <c r="C8"/>
  <c r="C7"/>
  <c r="C6"/>
  <c r="C5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C4"/>
</calcChain>
</file>

<file path=xl/comments1.xml><?xml version="1.0" encoding="utf-8"?>
<comments xmlns="http://schemas.openxmlformats.org/spreadsheetml/2006/main">
  <authors>
    <author/>
  </authors>
  <commentList>
    <comment ref="F10" authorId="0">
      <text>
        <r>
          <rPr>
            <sz val="10"/>
            <rFont val="Arial"/>
            <family val="2"/>
          </rPr>
          <t>Alexandre Vasconcelos:
Cursou em 2006</t>
        </r>
      </text>
    </comment>
    <comment ref="F16" authorId="0">
      <text>
        <r>
          <rPr>
            <sz val="10"/>
            <rFont val="Arial"/>
            <family val="2"/>
          </rPr>
          <t>Alexandre Vasconcelos:
Cursando disciplina equivalente com Fábio Queda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15" authorId="0">
      <text>
        <r>
          <rPr>
            <sz val="10"/>
            <rFont val="Arial"/>
            <family val="2"/>
          </rPr>
          <t>Desistiu da disciplina</t>
        </r>
      </text>
    </comment>
  </commentList>
</comments>
</file>

<file path=xl/sharedStrings.xml><?xml version="1.0" encoding="utf-8"?>
<sst xmlns="http://schemas.openxmlformats.org/spreadsheetml/2006/main" count="75" uniqueCount="42">
  <si>
    <t>Ricardo Correa Alves Gomes</t>
  </si>
  <si>
    <t>Gestão de riscos</t>
  </si>
  <si>
    <t>Lean Manufacturing e Desenvolvimento de Startups</t>
  </si>
  <si>
    <t>* Introdução a BPM (Gerenciamento de Processos de Negócio)
* Padrão BPMN e ferramentas de BPM (BPMS - Business Process Management Systems)</t>
  </si>
  <si>
    <t>* PMI agile project management
* Self-management</t>
  </si>
  <si>
    <t>Tema do Artigo</t>
  </si>
  <si>
    <t>TOTAL</t>
  </si>
  <si>
    <t xml:space="preserve">
</t>
  </si>
  <si>
    <t>Fabrício Oliveira de Araujo</t>
  </si>
  <si>
    <t>Daniel Ferreira da Silva</t>
  </si>
  <si>
    <t>Ricelly R. R. Resende</t>
  </si>
  <si>
    <t>Tipo de aluno</t>
  </si>
  <si>
    <t>ORD</t>
  </si>
  <si>
    <t>Kenelly Silva Rodrigues de Almeida</t>
  </si>
  <si>
    <t>Luiz Felipe Libório</t>
  </si>
  <si>
    <t>Marcele Guerra Maschka</t>
  </si>
  <si>
    <t>Marcello Luiz Gomes do Egito Pedrosa</t>
  </si>
  <si>
    <t>Bartolomeu J. A. Martins Jr.</t>
  </si>
  <si>
    <t>E-mail</t>
  </si>
  <si>
    <t>Marcos Jose de Menezes Cardoso Junior</t>
  </si>
  <si>
    <t>* Implantação de modelos de qualidade em pequenas empresas - benefícios, problemas e lições aprendidas
* Gestao da comunicacao</t>
  </si>
  <si>
    <t>Petrônio Medeiros</t>
  </si>
  <si>
    <t xml:space="preserve">Implementing CMMI using a Combination of Agile Methods </t>
  </si>
  <si>
    <t>Fabricio Oliveira de Araujo</t>
  </si>
  <si>
    <t xml:space="preserve">Rhavy Maia Guedes </t>
  </si>
  <si>
    <t>George Valença</t>
  </si>
  <si>
    <t>Aluno</t>
  </si>
  <si>
    <t>Tema do Seminário</t>
  </si>
  <si>
    <t>ISOLADA</t>
  </si>
  <si>
    <t>DISPENSADO</t>
  </si>
  <si>
    <t>ITIL</t>
  </si>
  <si>
    <t>Jose Adson Oliveira Guedes da Cunha</t>
  </si>
  <si>
    <t>* Comparação entre processos ágeis
* Processos e Técnicas para elicitação de requisitos e sua aderência ao CMMI</t>
  </si>
  <si>
    <t>* Gestão de Programas
* Gestão de Portifolio</t>
  </si>
  <si>
    <t>REGULAR</t>
  </si>
  <si>
    <t>Itala Celly Bezerra de Farias</t>
  </si>
  <si>
    <t>* Gerenciamento de projetos com ênfase no gerenciamento  das pessoas
* GESTÃO DE QUALIDADE TOTAL COMO ESTRATEGIA ADMINISTRATIVA NAS ORGANIZAÇÕES</t>
  </si>
  <si>
    <t>* MDD e Modelos de Qualidade
* Automação de processos de software alinhados a modelos de qualidade</t>
  </si>
  <si>
    <t>Marcos Suassuna</t>
  </si>
  <si>
    <t>Eduardo Jose de Vasconcelos Matos</t>
  </si>
  <si>
    <t>Vitor Andrade Guedes Alcoforado da Rocha</t>
  </si>
  <si>
    <t>Lista de Alunos, Temas e Frequência da Disciplina Qualidade, Processos e Gestão (2012.2)</t>
  </si>
</sst>
</file>

<file path=xl/styles.xml><?xml version="1.0" encoding="utf-8"?>
<styleSheet xmlns="http://schemas.openxmlformats.org/spreadsheetml/2006/main">
  <numFmts count="5">
    <numFmt numFmtId="42" formatCode="_(&quot;R$ &quot;* #,##0_);_(&quot;R$ &quot;* \(#,##0\);_(&quot;R$ &quot;* &quot;-&quot;_);_(@_)"/>
    <numFmt numFmtId="41" formatCode="_(* #,##0_);_(* \(#,##0\);_(* &quot;-&quot;_);_(@_)"/>
    <numFmt numFmtId="44" formatCode="_(&quot;R$ &quot;* #,##0.00_);_(&quot;R$ &quot;* \(#,##0.00\);_(&quot;R$ &quot;* &quot;-&quot;??_);_(@_)"/>
    <numFmt numFmtId="43" formatCode="_(* #,##0.00_);_(* \(#,##0.00\);_(* &quot;-&quot;??_);_(@_)"/>
    <numFmt numFmtId="164" formatCode="d\-mmm;@"/>
  </numFmts>
  <fonts count="6">
    <font>
      <sz val="10"/>
      <name val="Arial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2DBE5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6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2" borderId="2" xfId="0" applyNumberFormat="1" applyFont="1" applyFill="1" applyBorder="1" applyAlignment="1">
      <alignment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3" fillId="3" borderId="2" xfId="0" applyNumberFormat="1" applyFont="1" applyFill="1" applyBorder="1" applyAlignment="1">
      <alignment vertical="center" wrapText="1"/>
    </xf>
    <xf numFmtId="0" fontId="3" fillId="4" borderId="2" xfId="0" applyNumberFormat="1" applyFont="1" applyFill="1" applyBorder="1" applyAlignment="1">
      <alignment vertical="center" wrapText="1"/>
    </xf>
    <xf numFmtId="2" fontId="3" fillId="4" borderId="2" xfId="0" applyNumberFormat="1" applyFont="1" applyFill="1" applyBorder="1" applyAlignment="1">
      <alignment horizontal="left" vertical="center"/>
    </xf>
    <xf numFmtId="0" fontId="4" fillId="4" borderId="2" xfId="0" applyNumberFormat="1" applyFont="1" applyFill="1" applyBorder="1" applyAlignment="1">
      <alignment vertical="center" wrapText="1"/>
    </xf>
    <xf numFmtId="2" fontId="4" fillId="4" borderId="2" xfId="0" applyNumberFormat="1" applyFont="1" applyFill="1" applyBorder="1" applyAlignment="1">
      <alignment horizontal="left" vertical="center"/>
    </xf>
    <xf numFmtId="0" fontId="0" fillId="0" borderId="3" xfId="0" applyNumberFormat="1" applyFont="1" applyFill="1" applyBorder="1" applyAlignment="1">
      <alignment wrapText="1"/>
    </xf>
    <xf numFmtId="164" fontId="2" fillId="2" borderId="2" xfId="0" applyNumberFormat="1" applyFont="1" applyFill="1" applyBorder="1" applyAlignment="1">
      <alignment vertical="center" wrapText="1"/>
    </xf>
    <xf numFmtId="0" fontId="2" fillId="5" borderId="4" xfId="0" applyNumberFormat="1" applyFont="1" applyFill="1" applyBorder="1" applyAlignment="1">
      <alignment horizontal="right" vertical="center"/>
    </xf>
    <xf numFmtId="0" fontId="3" fillId="4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wrapText="1"/>
    </xf>
    <xf numFmtId="1" fontId="2" fillId="0" borderId="2" xfId="0" applyNumberFormat="1" applyFont="1" applyFill="1" applyBorder="1" applyAlignment="1"/>
    <xf numFmtId="1" fontId="3" fillId="0" borderId="2" xfId="0" applyNumberFormat="1" applyFont="1" applyFill="1" applyBorder="1" applyAlignment="1"/>
    <xf numFmtId="0" fontId="1" fillId="0" borderId="0" xfId="0" applyNumberFormat="1" applyFont="1" applyFill="1" applyAlignment="1">
      <alignment horizontal="center" vertical="center"/>
    </xf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wrapText="1"/>
    </xf>
  </cellXfs>
  <cellStyles count="6">
    <cellStyle name="Comma" xfId="4"/>
    <cellStyle name="Comma[0]" xfId="5"/>
    <cellStyle name="Currency" xfId="2"/>
    <cellStyle name="Currency[0]" xfId="3"/>
    <cellStyle name="Normal" xfId="0" builtinId="0"/>
    <cellStyle name="Percent" xfId="1"/>
  </cellStyles>
  <dxfs count="0"/>
  <tableStyles count="0" defaultPivotStyle="PivotStyleLight16"/>
  <colors>
    <indexedColors>
      <rgbColor rgb="00000000"/>
      <rgbColor rgb="00FFFFFF"/>
      <rgbColor rgb="00FF0000"/>
      <rgbColor rgb="00008000"/>
      <rgbColor rgb="000000FF"/>
      <rgbColor rgb="00FFFF00"/>
      <rgbColor rgb="00FF00FF"/>
      <rgbColor rgb="0000FFFF"/>
      <rgbColor rgb="00000000"/>
      <rgbColor rgb="0092D050"/>
      <rgbColor rgb="00FFC000"/>
      <rgbColor rgb="00D2DBE5"/>
      <rgbColor rgb="00EEECE1"/>
      <rgbColor rgb="007992B1"/>
      <rgbColor rgb="0093CDDD"/>
      <rgbColor rgb="00FF00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2"/>
  <sheetViews>
    <sheetView topLeftCell="C7" workbookViewId="0">
      <selection activeCell="K10" sqref="K10"/>
    </sheetView>
  </sheetViews>
  <sheetFormatPr defaultColWidth="9.140625" defaultRowHeight="12.75" customHeight="1"/>
  <cols>
    <col min="1" max="1" width="5.140625" customWidth="1"/>
    <col min="2" max="2" width="39.28515625" customWidth="1"/>
    <col min="3" max="3" width="26" customWidth="1"/>
    <col min="4" max="4" width="90.85546875" customWidth="1"/>
    <col min="5" max="5" width="15.140625" customWidth="1"/>
    <col min="6" max="6" width="13.42578125" customWidth="1"/>
  </cols>
  <sheetData>
    <row r="1" spans="1:6" ht="18">
      <c r="A1" s="15" t="s">
        <v>41</v>
      </c>
      <c r="B1" s="16"/>
      <c r="C1" s="16"/>
      <c r="D1" s="16"/>
      <c r="E1" s="16"/>
      <c r="F1" s="16"/>
    </row>
    <row r="2" spans="1:6" ht="18">
      <c r="A2" s="17"/>
      <c r="B2" s="18"/>
      <c r="C2" s="18"/>
      <c r="D2" s="18"/>
      <c r="E2" s="18"/>
      <c r="F2" s="18"/>
    </row>
    <row r="3" spans="1:6" ht="25.5">
      <c r="A3" s="1" t="s">
        <v>12</v>
      </c>
      <c r="B3" s="1" t="s">
        <v>26</v>
      </c>
      <c r="C3" s="1" t="s">
        <v>18</v>
      </c>
      <c r="D3" s="1" t="s">
        <v>27</v>
      </c>
      <c r="E3" s="1" t="s">
        <v>5</v>
      </c>
      <c r="F3" s="2" t="s">
        <v>11</v>
      </c>
    </row>
    <row r="4" spans="1:6">
      <c r="A4" s="3">
        <v>1</v>
      </c>
      <c r="B4" s="4" t="s">
        <v>17</v>
      </c>
      <c r="C4" s="4" t="str">
        <f>HYPERLINK("mailto:bjamj@cin.ufpe.br","bjamj@cin.ufpe.br")</f>
        <v>bjamj@cin.ufpe.br</v>
      </c>
      <c r="D4" s="4"/>
      <c r="E4" s="5"/>
      <c r="F4" s="5" t="s">
        <v>34</v>
      </c>
    </row>
    <row r="5" spans="1:6" ht="25.5">
      <c r="A5" s="3">
        <f t="shared" ref="A5:A21" si="0">A4+1</f>
        <v>2</v>
      </c>
      <c r="B5" s="4" t="s">
        <v>9</v>
      </c>
      <c r="C5" s="4" t="str">
        <f>HYPERLINK("mailto:dfs3@cin.ufpe.br","dfs3@cin.ufpe.br")</f>
        <v>dfs3@cin.ufpe.br</v>
      </c>
      <c r="D5" s="4" t="s">
        <v>32</v>
      </c>
      <c r="E5" s="5"/>
      <c r="F5" s="5" t="s">
        <v>34</v>
      </c>
    </row>
    <row r="6" spans="1:6">
      <c r="A6" s="3">
        <f t="shared" si="0"/>
        <v>3</v>
      </c>
      <c r="B6" s="4" t="s">
        <v>39</v>
      </c>
      <c r="C6" s="4" t="str">
        <f>HYPERLINK("mailto:ejvm@cin.ufpe.br","ejvm@cin.ufpe.br")</f>
        <v>ejvm@cin.ufpe.br</v>
      </c>
      <c r="D6" s="4"/>
      <c r="E6" s="5"/>
      <c r="F6" s="5" t="s">
        <v>34</v>
      </c>
    </row>
    <row r="7" spans="1:6" ht="25.5">
      <c r="A7" s="3">
        <f t="shared" si="0"/>
        <v>4</v>
      </c>
      <c r="B7" s="4" t="s">
        <v>8</v>
      </c>
      <c r="C7" s="4" t="str">
        <f>HYPERLINK("mailto:foa@g.cin.ufpe.br","foa@g.cin.ufpe.br")</f>
        <v>foa@g.cin.ufpe.br</v>
      </c>
      <c r="D7" s="4" t="s">
        <v>33</v>
      </c>
      <c r="E7" s="5"/>
      <c r="F7" s="5" t="s">
        <v>34</v>
      </c>
    </row>
    <row r="8" spans="1:6" ht="25.5">
      <c r="A8" s="3">
        <f t="shared" si="0"/>
        <v>5</v>
      </c>
      <c r="B8" s="4" t="s">
        <v>25</v>
      </c>
      <c r="C8" s="4" t="str">
        <f>HYPERLINK("mailto:georgevalenca@gmail.com","georgevalenca@gmail.com, gavs@cin.ufpe.br")</f>
        <v>georgevalenca@gmail.com, gavs@cin.ufpe.br</v>
      </c>
      <c r="D8" s="4" t="s">
        <v>3</v>
      </c>
      <c r="E8" s="5"/>
      <c r="F8" s="5" t="s">
        <v>34</v>
      </c>
    </row>
    <row r="9" spans="1:6" ht="25.5">
      <c r="A9" s="3">
        <f t="shared" si="0"/>
        <v>6</v>
      </c>
      <c r="B9" s="4" t="s">
        <v>35</v>
      </c>
      <c r="C9" s="4" t="str">
        <f>HYPERLINK("mailto:icbf@cin.ufpe.br","icbf@cin.ufpe.br")</f>
        <v>icbf@cin.ufpe.br</v>
      </c>
      <c r="D9" s="4" t="s">
        <v>36</v>
      </c>
      <c r="E9" s="5"/>
      <c r="F9" s="5" t="s">
        <v>34</v>
      </c>
    </row>
    <row r="10" spans="1:6">
      <c r="A10" s="3">
        <f t="shared" si="0"/>
        <v>7</v>
      </c>
      <c r="B10" s="6" t="s">
        <v>31</v>
      </c>
      <c r="C10" s="4" t="str">
        <f>HYPERLINK("mailto:jaogc@cin.ufpe.br","jaogc@cin.ufpe.br")</f>
        <v>jaogc@cin.ufpe.br</v>
      </c>
      <c r="D10" s="4"/>
      <c r="E10" s="5"/>
      <c r="F10" s="7" t="s">
        <v>29</v>
      </c>
    </row>
    <row r="11" spans="1:6">
      <c r="A11" s="3">
        <f t="shared" si="0"/>
        <v>8</v>
      </c>
      <c r="B11" s="4" t="s">
        <v>13</v>
      </c>
      <c r="C11" s="4" t="str">
        <f>HYPERLINK("mailto:ksra@cin.ufpe.br","ksra@cin.ufpe.br")</f>
        <v>ksra@cin.ufpe.br</v>
      </c>
      <c r="D11" s="4" t="s">
        <v>1</v>
      </c>
      <c r="E11" s="5"/>
      <c r="F11" s="5" t="s">
        <v>34</v>
      </c>
    </row>
    <row r="12" spans="1:6" ht="25.5">
      <c r="A12" s="3">
        <f t="shared" si="0"/>
        <v>9</v>
      </c>
      <c r="B12" s="4" t="s">
        <v>14</v>
      </c>
      <c r="C12" s="4" t="str">
        <f>HYPERLINK("mailto:lfol@cin.ufpe.br","lfol@cin.ufpe.br")</f>
        <v>lfol@cin.ufpe.br</v>
      </c>
      <c r="D12" s="4" t="s">
        <v>37</v>
      </c>
      <c r="E12" s="5"/>
      <c r="F12" s="5" t="s">
        <v>34</v>
      </c>
    </row>
    <row r="13" spans="1:6" ht="38.25">
      <c r="A13" s="3">
        <f t="shared" si="0"/>
        <v>10</v>
      </c>
      <c r="B13" s="4" t="s">
        <v>15</v>
      </c>
      <c r="C13" s="4" t="str">
        <f>HYPERLINK("mailto:mgm3@cin.ufpe.br","mgm3@cin.ufpe.br")</f>
        <v>mgm3@cin.ufpe.br</v>
      </c>
      <c r="D13" s="4" t="s">
        <v>20</v>
      </c>
      <c r="E13" s="5"/>
      <c r="F13" s="5" t="s">
        <v>34</v>
      </c>
    </row>
    <row r="14" spans="1:6">
      <c r="A14" s="3">
        <f t="shared" si="0"/>
        <v>11</v>
      </c>
      <c r="B14" s="4" t="s">
        <v>16</v>
      </c>
      <c r="C14" s="4" t="str">
        <f>HYPERLINK("mailto:mlgep@cin.ufpe.br","mlgep@cin.ufpe.br")</f>
        <v>mlgep@cin.ufpe.br</v>
      </c>
      <c r="D14" s="4" t="s">
        <v>30</v>
      </c>
      <c r="E14" s="5"/>
      <c r="F14" s="5" t="s">
        <v>34</v>
      </c>
    </row>
    <row r="15" spans="1:6" ht="25.5">
      <c r="A15" s="3">
        <f t="shared" si="0"/>
        <v>12</v>
      </c>
      <c r="B15" s="4" t="s">
        <v>19</v>
      </c>
      <c r="C15" s="4" t="str">
        <f>HYPERLINK("mailto:mjmcj@cin.ufpe.br","mjmcj@cin.ufpe.br")</f>
        <v>mjmcj@cin.ufpe.br</v>
      </c>
      <c r="D15" s="4" t="s">
        <v>4</v>
      </c>
      <c r="E15" s="5"/>
      <c r="F15" s="5"/>
    </row>
    <row r="16" spans="1:6">
      <c r="A16" s="3">
        <f t="shared" si="0"/>
        <v>13</v>
      </c>
      <c r="B16" s="6" t="s">
        <v>38</v>
      </c>
      <c r="C16" s="4" t="str">
        <f>HYPERLINK("mailto:ms@cin.ufpe.br","ms@cin.ufpe.br")</f>
        <v>ms@cin.ufpe.br</v>
      </c>
      <c r="D16" s="4"/>
      <c r="E16" s="5"/>
      <c r="F16" s="7" t="s">
        <v>29</v>
      </c>
    </row>
    <row r="17" spans="1:6">
      <c r="A17" s="3">
        <f t="shared" si="0"/>
        <v>14</v>
      </c>
      <c r="B17" s="6" t="s">
        <v>21</v>
      </c>
      <c r="C17" s="4" t="str">
        <f>HYPERLINK("mailto:pam3@cin.ufpe.br","pam3@cin.ufpe.br")</f>
        <v>pam3@cin.ufpe.br</v>
      </c>
      <c r="D17" s="4"/>
      <c r="E17" s="5"/>
      <c r="F17" s="5" t="s">
        <v>34</v>
      </c>
    </row>
    <row r="18" spans="1:6">
      <c r="A18" s="3">
        <f t="shared" si="0"/>
        <v>15</v>
      </c>
      <c r="B18" s="4" t="s">
        <v>24</v>
      </c>
      <c r="C18" s="4" t="str">
        <f>HYPERLINK("mailto:rmg3@cin.ufpe.br","rmg3@cin.ufpe.br")</f>
        <v>rmg3@cin.ufpe.br</v>
      </c>
      <c r="D18" s="4" t="s">
        <v>22</v>
      </c>
      <c r="E18" s="5"/>
      <c r="F18" s="5" t="s">
        <v>34</v>
      </c>
    </row>
    <row r="19" spans="1:6">
      <c r="A19" s="3">
        <f t="shared" si="0"/>
        <v>16</v>
      </c>
      <c r="B19" s="6" t="s">
        <v>0</v>
      </c>
      <c r="C19" s="4" t="str">
        <f>HYPERLINK("mailto:rcag@cin.ufpe.br","rcag@cin.ufpe.br")</f>
        <v>rcag@cin.ufpe.br</v>
      </c>
      <c r="D19" s="4"/>
      <c r="E19" s="5"/>
      <c r="F19" s="5" t="s">
        <v>34</v>
      </c>
    </row>
    <row r="20" spans="1:6">
      <c r="A20" s="3">
        <f t="shared" si="0"/>
        <v>17</v>
      </c>
      <c r="B20" s="4" t="s">
        <v>10</v>
      </c>
      <c r="C20" s="4" t="str">
        <f>HYPERLINK("mailto:rr4@cin.ufpe.br","rr4@cin.ufpe.br")</f>
        <v>rr4@cin.ufpe.br</v>
      </c>
      <c r="D20" s="4"/>
      <c r="E20" s="5"/>
      <c r="F20" s="5" t="s">
        <v>28</v>
      </c>
    </row>
    <row r="21" spans="1:6">
      <c r="A21" s="3">
        <f t="shared" si="0"/>
        <v>18</v>
      </c>
      <c r="B21" s="4" t="s">
        <v>40</v>
      </c>
      <c r="C21" s="4" t="str">
        <f>HYPERLINK("mailto:vagar@cin.ufpe.br","vagar@cin.ufpe.br")</f>
        <v>vagar@cin.ufpe.br</v>
      </c>
      <c r="D21" s="4" t="s">
        <v>2</v>
      </c>
      <c r="E21" s="5"/>
      <c r="F21" s="5" t="s">
        <v>34</v>
      </c>
    </row>
    <row r="22" spans="1:6">
      <c r="A22" s="8"/>
      <c r="B22" s="8"/>
      <c r="C22" s="8"/>
      <c r="D22" s="8"/>
      <c r="E22" s="8"/>
      <c r="F22" s="8"/>
    </row>
  </sheetData>
  <mergeCells count="2">
    <mergeCell ref="A1:F1"/>
    <mergeCell ref="A2:F2"/>
  </mergeCells>
  <pageMargins left="0.75" right="0.75" top="1" bottom="1" header="0.5" footer="0.5"/>
  <pageSetup paperSize="9" orientation="portrait" horizontalDpi="300" verticalDpi="3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20"/>
  <sheetViews>
    <sheetView tabSelected="1" workbookViewId="0">
      <selection activeCell="F21" sqref="F21"/>
    </sheetView>
  </sheetViews>
  <sheetFormatPr defaultColWidth="9.140625" defaultRowHeight="12.75" customHeight="1"/>
  <cols>
    <col min="1" max="1" width="5" customWidth="1"/>
    <col min="2" max="2" width="27.140625" customWidth="1"/>
    <col min="3" max="6" width="7.140625" customWidth="1"/>
    <col min="7" max="7" width="6.7109375" customWidth="1"/>
    <col min="8" max="13" width="8" customWidth="1"/>
    <col min="14" max="14" width="6.7109375" customWidth="1"/>
    <col min="15" max="16" width="5.5703125" customWidth="1"/>
    <col min="17" max="23" width="6.7109375" customWidth="1"/>
    <col min="24" max="25" width="5.85546875" customWidth="1"/>
    <col min="26" max="26" width="8.140625" customWidth="1"/>
    <col min="27" max="30" width="7" customWidth="1"/>
    <col min="31" max="31" width="7.140625" customWidth="1"/>
  </cols>
  <sheetData>
    <row r="1" spans="1:31">
      <c r="A1" s="1" t="s">
        <v>12</v>
      </c>
      <c r="B1" s="1" t="s">
        <v>26</v>
      </c>
      <c r="C1" s="9">
        <v>41143</v>
      </c>
      <c r="D1" s="9">
        <v>41148</v>
      </c>
      <c r="E1" s="9">
        <f>D1+2</f>
        <v>41150</v>
      </c>
      <c r="F1" s="9">
        <f t="shared" ref="F1:AD1" si="0">D1+7</f>
        <v>41155</v>
      </c>
      <c r="G1" s="9">
        <f t="shared" si="0"/>
        <v>41157</v>
      </c>
      <c r="H1" s="9">
        <f t="shared" si="0"/>
        <v>41162</v>
      </c>
      <c r="I1" s="9">
        <f t="shared" si="0"/>
        <v>41164</v>
      </c>
      <c r="J1" s="9">
        <f t="shared" si="0"/>
        <v>41169</v>
      </c>
      <c r="K1" s="9">
        <f t="shared" si="0"/>
        <v>41171</v>
      </c>
      <c r="L1" s="9">
        <f t="shared" si="0"/>
        <v>41176</v>
      </c>
      <c r="M1" s="9">
        <f t="shared" si="0"/>
        <v>41178</v>
      </c>
      <c r="N1" s="9">
        <f t="shared" si="0"/>
        <v>41183</v>
      </c>
      <c r="O1" s="9">
        <f t="shared" si="0"/>
        <v>41185</v>
      </c>
      <c r="P1" s="9">
        <f t="shared" si="0"/>
        <v>41190</v>
      </c>
      <c r="Q1" s="9">
        <f t="shared" si="0"/>
        <v>41192</v>
      </c>
      <c r="R1" s="9">
        <f t="shared" si="0"/>
        <v>41197</v>
      </c>
      <c r="S1" s="9">
        <f t="shared" si="0"/>
        <v>41199</v>
      </c>
      <c r="T1" s="9">
        <f t="shared" si="0"/>
        <v>41204</v>
      </c>
      <c r="U1" s="9">
        <f t="shared" si="0"/>
        <v>41206</v>
      </c>
      <c r="V1" s="9">
        <f t="shared" si="0"/>
        <v>41211</v>
      </c>
      <c r="W1" s="9">
        <f t="shared" si="0"/>
        <v>41213</v>
      </c>
      <c r="X1" s="9">
        <f t="shared" si="0"/>
        <v>41218</v>
      </c>
      <c r="Y1" s="9">
        <f t="shared" si="0"/>
        <v>41220</v>
      </c>
      <c r="Z1" s="9">
        <f t="shared" si="0"/>
        <v>41225</v>
      </c>
      <c r="AA1" s="9">
        <f t="shared" si="0"/>
        <v>41227</v>
      </c>
      <c r="AB1" s="9">
        <f t="shared" si="0"/>
        <v>41232</v>
      </c>
      <c r="AC1" s="9">
        <f t="shared" si="0"/>
        <v>41234</v>
      </c>
      <c r="AD1" s="9">
        <f t="shared" si="0"/>
        <v>41239</v>
      </c>
      <c r="AE1" s="10" t="s">
        <v>6</v>
      </c>
    </row>
    <row r="2" spans="1:31">
      <c r="A2" s="11">
        <v>1</v>
      </c>
      <c r="B2" s="4" t="s">
        <v>17</v>
      </c>
      <c r="C2" s="12"/>
      <c r="D2" s="12"/>
      <c r="E2" s="12"/>
      <c r="F2" s="12"/>
      <c r="G2" s="12"/>
      <c r="H2" s="12">
        <v>1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3">
        <f t="shared" ref="AE2:AE12" si="1">SUM(C2:AD2)</f>
        <v>1</v>
      </c>
    </row>
    <row r="3" spans="1:31">
      <c r="A3" s="11">
        <f t="shared" ref="A3:A19" si="2">A2+1</f>
        <v>2</v>
      </c>
      <c r="B3" s="4" t="s">
        <v>9</v>
      </c>
      <c r="C3" s="14">
        <v>1</v>
      </c>
      <c r="D3" s="14"/>
      <c r="E3" s="14">
        <v>1</v>
      </c>
      <c r="F3" s="14"/>
      <c r="G3" s="14"/>
      <c r="H3" s="14">
        <v>1</v>
      </c>
      <c r="I3" s="14">
        <v>1</v>
      </c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3">
        <f t="shared" si="1"/>
        <v>4</v>
      </c>
    </row>
    <row r="4" spans="1:31" ht="25.5">
      <c r="A4" s="11">
        <f t="shared" si="2"/>
        <v>3</v>
      </c>
      <c r="B4" s="4" t="s">
        <v>39</v>
      </c>
      <c r="C4" s="14"/>
      <c r="D4" s="14"/>
      <c r="E4" s="14">
        <v>1</v>
      </c>
      <c r="F4" s="14"/>
      <c r="G4" s="14"/>
      <c r="H4" s="14"/>
      <c r="I4" s="14">
        <v>1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3">
        <f t="shared" si="1"/>
        <v>2</v>
      </c>
    </row>
    <row r="5" spans="1:31">
      <c r="A5" s="11">
        <f t="shared" si="2"/>
        <v>4</v>
      </c>
      <c r="B5" s="4" t="s">
        <v>23</v>
      </c>
      <c r="C5" s="14">
        <v>1</v>
      </c>
      <c r="D5" s="14">
        <v>1</v>
      </c>
      <c r="E5" s="14"/>
      <c r="F5" s="14"/>
      <c r="G5" s="14"/>
      <c r="H5" s="14">
        <v>1</v>
      </c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3">
        <f t="shared" si="1"/>
        <v>3</v>
      </c>
    </row>
    <row r="6" spans="1:31">
      <c r="A6" s="11">
        <f t="shared" si="2"/>
        <v>5</v>
      </c>
      <c r="B6" s="4" t="s">
        <v>25</v>
      </c>
      <c r="C6" s="14"/>
      <c r="D6" s="14">
        <v>1</v>
      </c>
      <c r="E6" s="14"/>
      <c r="F6" s="14"/>
      <c r="G6" s="14"/>
      <c r="H6" s="14">
        <v>1</v>
      </c>
      <c r="I6" s="14">
        <v>1</v>
      </c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3">
        <f t="shared" si="1"/>
        <v>3</v>
      </c>
    </row>
    <row r="7" spans="1:31">
      <c r="A7" s="11">
        <f t="shared" si="2"/>
        <v>6</v>
      </c>
      <c r="B7" s="4" t="s">
        <v>35</v>
      </c>
      <c r="C7" s="14"/>
      <c r="D7" s="14"/>
      <c r="E7" s="14">
        <v>1</v>
      </c>
      <c r="F7" s="14"/>
      <c r="G7" s="14"/>
      <c r="H7" s="14">
        <v>1</v>
      </c>
      <c r="I7" s="14">
        <v>1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3">
        <f t="shared" si="1"/>
        <v>3</v>
      </c>
    </row>
    <row r="8" spans="1:31" ht="25.5">
      <c r="A8" s="11">
        <f t="shared" si="2"/>
        <v>7</v>
      </c>
      <c r="B8" s="4" t="s">
        <v>31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3">
        <f t="shared" si="1"/>
        <v>0</v>
      </c>
    </row>
    <row r="9" spans="1:31" ht="25.5">
      <c r="A9" s="11">
        <f t="shared" si="2"/>
        <v>8</v>
      </c>
      <c r="B9" s="4" t="s">
        <v>13</v>
      </c>
      <c r="C9" s="14"/>
      <c r="D9" s="14">
        <v>1</v>
      </c>
      <c r="E9" s="14">
        <v>1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3">
        <f t="shared" si="1"/>
        <v>2</v>
      </c>
    </row>
    <row r="10" spans="1:31">
      <c r="A10" s="11">
        <f t="shared" si="2"/>
        <v>9</v>
      </c>
      <c r="B10" s="4" t="s">
        <v>14</v>
      </c>
      <c r="C10" s="14">
        <v>1</v>
      </c>
      <c r="D10" s="14">
        <v>1</v>
      </c>
      <c r="E10" s="14">
        <v>1</v>
      </c>
      <c r="F10" s="14"/>
      <c r="G10" s="14"/>
      <c r="H10" s="14">
        <v>1</v>
      </c>
      <c r="I10" s="14">
        <v>1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3">
        <f t="shared" si="1"/>
        <v>5</v>
      </c>
    </row>
    <row r="11" spans="1:31">
      <c r="A11" s="11">
        <f t="shared" si="2"/>
        <v>10</v>
      </c>
      <c r="B11" s="4" t="s">
        <v>15</v>
      </c>
      <c r="C11" s="14"/>
      <c r="D11" s="14">
        <v>1</v>
      </c>
      <c r="E11" s="14">
        <v>1</v>
      </c>
      <c r="F11" s="14"/>
      <c r="G11" s="14"/>
      <c r="H11" s="14">
        <v>1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3">
        <f t="shared" si="1"/>
        <v>3</v>
      </c>
    </row>
    <row r="12" spans="1:31" ht="25.5">
      <c r="A12" s="11">
        <f t="shared" si="2"/>
        <v>11</v>
      </c>
      <c r="B12" s="4" t="s">
        <v>16</v>
      </c>
      <c r="C12" s="14">
        <v>1</v>
      </c>
      <c r="D12" s="14">
        <v>1</v>
      </c>
      <c r="E12" s="14"/>
      <c r="F12" s="14"/>
      <c r="G12" s="14"/>
      <c r="H12" s="14">
        <v>1</v>
      </c>
      <c r="I12" s="14">
        <v>1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3">
        <f t="shared" si="1"/>
        <v>4</v>
      </c>
    </row>
    <row r="13" spans="1:31" ht="25.5">
      <c r="A13" s="11">
        <f t="shared" si="2"/>
        <v>12</v>
      </c>
      <c r="B13" s="4" t="s">
        <v>19</v>
      </c>
      <c r="C13" s="14"/>
      <c r="D13" s="14"/>
      <c r="E13" s="14"/>
      <c r="F13" s="14"/>
      <c r="G13" s="14"/>
      <c r="H13" s="14">
        <v>1</v>
      </c>
      <c r="I13" s="14">
        <v>1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3"/>
    </row>
    <row r="14" spans="1:31">
      <c r="A14" s="11">
        <f t="shared" si="2"/>
        <v>13</v>
      </c>
      <c r="B14" s="4" t="s">
        <v>38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3">
        <f t="shared" ref="AE14:AE19" si="3">SUM(C14:AD14)</f>
        <v>0</v>
      </c>
    </row>
    <row r="15" spans="1:31">
      <c r="A15" s="11">
        <f t="shared" si="2"/>
        <v>14</v>
      </c>
      <c r="B15" s="6" t="s">
        <v>21</v>
      </c>
      <c r="C15" s="14">
        <v>1</v>
      </c>
      <c r="D15" s="14"/>
      <c r="E15" s="14">
        <v>1</v>
      </c>
      <c r="F15" s="14"/>
      <c r="G15" s="14"/>
      <c r="H15" s="14"/>
      <c r="I15" s="14">
        <v>1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3">
        <f t="shared" si="3"/>
        <v>3</v>
      </c>
    </row>
    <row r="16" spans="1:31">
      <c r="A16" s="11">
        <f t="shared" si="2"/>
        <v>15</v>
      </c>
      <c r="B16" s="4" t="s">
        <v>24</v>
      </c>
      <c r="C16" s="14">
        <v>1</v>
      </c>
      <c r="D16" s="14">
        <v>1</v>
      </c>
      <c r="E16" s="14">
        <v>1</v>
      </c>
      <c r="F16" s="14"/>
      <c r="G16" s="14"/>
      <c r="H16" s="14">
        <v>1</v>
      </c>
      <c r="I16" s="14">
        <v>1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3">
        <f t="shared" si="3"/>
        <v>5</v>
      </c>
    </row>
    <row r="17" spans="1:31">
      <c r="A17" s="11">
        <f t="shared" si="2"/>
        <v>16</v>
      </c>
      <c r="B17" s="6" t="s">
        <v>0</v>
      </c>
      <c r="C17" s="14">
        <v>1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3">
        <f t="shared" si="3"/>
        <v>1</v>
      </c>
    </row>
    <row r="18" spans="1:31">
      <c r="A18" s="11">
        <f t="shared" si="2"/>
        <v>17</v>
      </c>
      <c r="B18" s="4" t="s">
        <v>10</v>
      </c>
      <c r="C18" s="14"/>
      <c r="D18" s="14"/>
      <c r="E18" s="14"/>
      <c r="F18" s="14"/>
      <c r="G18" s="14"/>
      <c r="H18" s="14">
        <v>1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3">
        <f t="shared" si="3"/>
        <v>1</v>
      </c>
    </row>
    <row r="19" spans="1:31" ht="25.5">
      <c r="A19" s="11">
        <f t="shared" si="2"/>
        <v>18</v>
      </c>
      <c r="B19" s="4" t="s">
        <v>40</v>
      </c>
      <c r="C19" s="14"/>
      <c r="D19" s="14">
        <v>1</v>
      </c>
      <c r="E19" s="14">
        <v>1</v>
      </c>
      <c r="F19" s="14"/>
      <c r="G19" s="14"/>
      <c r="H19" s="14">
        <v>1</v>
      </c>
      <c r="I19" s="14">
        <v>1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3">
        <f t="shared" si="3"/>
        <v>4</v>
      </c>
    </row>
    <row r="20" spans="1:31" ht="25.5">
      <c r="A20" s="8"/>
      <c r="B20" s="8" t="s">
        <v>7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</sheetData>
  <pageMargins left="0.75" right="0.75" top="1" bottom="1" header="0.5" footer="0.5"/>
  <pageSetup paperSize="9" orientation="portrait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5</vt:i4>
      </vt:variant>
    </vt:vector>
  </HeadingPairs>
  <TitlesOfParts>
    <vt:vector size="7" baseType="lpstr">
      <vt:lpstr>Alunos e Temas - 2012-2</vt:lpstr>
      <vt:lpstr>Frequência</vt:lpstr>
      <vt:lpstr>e4zxv255ht9l</vt:lpstr>
      <vt:lpstr>mtwwxni5wt06</vt:lpstr>
      <vt:lpstr>o66reuqc92z3</vt:lpstr>
      <vt:lpstr>pfnk9oll9swh</vt:lpstr>
      <vt:lpstr>wvxl3bjajmxc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Alexandre Vasconcelos</cp:lastModifiedBy>
  <dcterms:modified xsi:type="dcterms:W3CDTF">2012-09-19T14:09:36Z</dcterms:modified>
  <cp:category/>
</cp:coreProperties>
</file>