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5150" windowHeight="7665"/>
  </bookViews>
  <sheets>
    <sheet name="Resumo" sheetId="4" r:id="rId1"/>
    <sheet name="Matlab" sheetId="5" r:id="rId2"/>
    <sheet name="PD" sheetId="2" r:id="rId3"/>
    <sheet name="Projetos" sheetId="3" r:id="rId4"/>
    <sheet name="Seminarios" sheetId="1" r:id="rId5"/>
  </sheets>
  <calcPr calcId="125725"/>
</workbook>
</file>

<file path=xl/calcChain.xml><?xml version="1.0" encoding="utf-8"?>
<calcChain xmlns="http://schemas.openxmlformats.org/spreadsheetml/2006/main">
  <c r="C13" i="4"/>
  <c r="F21"/>
  <c r="B38"/>
  <c r="B30"/>
  <c r="B18"/>
  <c r="B6"/>
  <c r="B27"/>
  <c r="B15"/>
  <c r="B2"/>
  <c r="B31"/>
  <c r="B22"/>
  <c r="B11"/>
  <c r="O4"/>
  <c r="E23"/>
  <c r="E34"/>
  <c r="E31"/>
  <c r="E32"/>
  <c r="E22"/>
  <c r="E11"/>
  <c r="E3"/>
  <c r="E7"/>
  <c r="E12"/>
  <c r="E37"/>
  <c r="E33"/>
  <c r="E36"/>
  <c r="E28"/>
  <c r="E24"/>
  <c r="E9"/>
  <c r="E35"/>
  <c r="E16"/>
  <c r="E26"/>
  <c r="E4"/>
  <c r="E20"/>
  <c r="E10"/>
  <c r="E29"/>
  <c r="E42"/>
  <c r="E27"/>
  <c r="E15"/>
  <c r="E17"/>
  <c r="E5"/>
  <c r="E2"/>
  <c r="E25"/>
  <c r="E13"/>
  <c r="E19"/>
  <c r="E8"/>
  <c r="E30"/>
  <c r="E6"/>
  <c r="E18"/>
  <c r="E38"/>
  <c r="E41"/>
  <c r="E44"/>
  <c r="F44" s="1"/>
  <c r="E43"/>
  <c r="C22"/>
  <c r="C31"/>
  <c r="C11"/>
  <c r="C15"/>
  <c r="C27"/>
  <c r="C2"/>
  <c r="C8"/>
  <c r="C23"/>
  <c r="F23" s="1"/>
  <c r="C42"/>
  <c r="C30"/>
  <c r="C6"/>
  <c r="C18"/>
  <c r="C38"/>
  <c r="C29"/>
  <c r="F29" s="1"/>
  <c r="C17"/>
  <c r="F17" s="1"/>
  <c r="C5"/>
  <c r="F5" s="1"/>
  <c r="C12"/>
  <c r="F12" s="1"/>
  <c r="C33"/>
  <c r="F33" s="1"/>
  <c r="C7"/>
  <c r="F7" s="1"/>
  <c r="C37"/>
  <c r="F37" s="1"/>
  <c r="C34"/>
  <c r="F34" s="1"/>
  <c r="C32"/>
  <c r="F32" s="1"/>
  <c r="C3"/>
  <c r="F3" s="1"/>
  <c r="C9"/>
  <c r="C24"/>
  <c r="C28"/>
  <c r="C36"/>
  <c r="F36" s="1"/>
  <c r="C41"/>
  <c r="C25"/>
  <c r="C19"/>
  <c r="D42"/>
  <c r="D23"/>
  <c r="D34"/>
  <c r="D31"/>
  <c r="D32"/>
  <c r="D22"/>
  <c r="D11"/>
  <c r="D3"/>
  <c r="D29"/>
  <c r="D27"/>
  <c r="D15"/>
  <c r="D17"/>
  <c r="D5"/>
  <c r="D2"/>
  <c r="D12"/>
  <c r="D33"/>
  <c r="D7"/>
  <c r="F2" i="3"/>
  <c r="F5"/>
  <c r="F3"/>
  <c r="F9"/>
  <c r="F6"/>
  <c r="F7"/>
  <c r="F8"/>
  <c r="F4"/>
  <c r="E7" i="1"/>
  <c r="D6" i="4" s="1"/>
  <c r="E6" i="1"/>
  <c r="D35" i="4" s="1"/>
  <c r="E3" i="1"/>
  <c r="D37" i="4" s="1"/>
  <c r="E4" i="1"/>
  <c r="D41" i="4" s="1"/>
  <c r="E5" i="1"/>
  <c r="D36" i="4" s="1"/>
  <c r="E2" i="1"/>
  <c r="D13" i="4" s="1"/>
  <c r="F9" l="1"/>
  <c r="F2"/>
  <c r="F13"/>
  <c r="F31"/>
  <c r="F6"/>
  <c r="F22"/>
  <c r="F27"/>
  <c r="F11"/>
  <c r="F42"/>
  <c r="F15"/>
  <c r="F41"/>
  <c r="D43"/>
  <c r="D24"/>
  <c r="F24" s="1"/>
  <c r="D10"/>
  <c r="D18"/>
  <c r="F18" s="1"/>
  <c r="F43"/>
  <c r="D9"/>
  <c r="D16"/>
  <c r="D38"/>
  <c r="F38" s="1"/>
  <c r="D8"/>
  <c r="F8" s="1"/>
  <c r="D28"/>
  <c r="F28" s="1"/>
  <c r="D26"/>
  <c r="D4"/>
  <c r="D30"/>
  <c r="F30" s="1"/>
  <c r="D20"/>
  <c r="D19"/>
  <c r="F19" s="1"/>
  <c r="D25"/>
  <c r="F25" s="1"/>
</calcChain>
</file>

<file path=xl/sharedStrings.xml><?xml version="1.0" encoding="utf-8"?>
<sst xmlns="http://schemas.openxmlformats.org/spreadsheetml/2006/main" count="154" uniqueCount="143">
  <si>
    <t>seminarios</t>
  </si>
  <si>
    <t>clareza</t>
  </si>
  <si>
    <t>completude</t>
  </si>
  <si>
    <t>esforço</t>
  </si>
  <si>
    <t>realidade aumentada em música</t>
  </si>
  <si>
    <t>sotero, jesus, (gabriel)</t>
  </si>
  <si>
    <t>Vitor Hugo Nascimento, Diogo Pontual, Renato Oliveira, Flavio de Holanda</t>
  </si>
  <si>
    <t>DMIs</t>
  </si>
  <si>
    <t>Eduardo Santos , (Braz)</t>
  </si>
  <si>
    <t>thiago miotto, maria fernanda, lucas harada, emanuel santos</t>
  </si>
  <si>
    <t>interfaces de voz</t>
  </si>
  <si>
    <t>Aplicações de extração de características</t>
  </si>
  <si>
    <t>média</t>
  </si>
  <si>
    <t>joão leite, marcelo de lima, Iago franco, felipe vaz, thiago giordano, caio brito</t>
  </si>
  <si>
    <t>Jogos musicais</t>
  </si>
  <si>
    <t>sotero, jesus, eduardo santos</t>
  </si>
  <si>
    <t>pés solam por cima de uma base/loop continua. Trocam de pares de instrumentos aleatorioamente de tempos em tempos</t>
  </si>
  <si>
    <t>controla o andamento/pitch da musica em funcao da quantidade de pisadas. Poderia ser um fundo sonoro ou de imagem</t>
  </si>
  <si>
    <t xml:space="preserve">mistura dois vídeos conforme as batidas, duas musicas são chaveadas depois de x batidas. </t>
  </si>
  <si>
    <t>Ficaria melhor se helder estivesse evoluindo em cima da mesma musica de base. Ficaria mais sincronizado</t>
  </si>
  <si>
    <t>adicionou a possibilidade do VJ controlar, via teclado, uma pausa na mixagem dos videos</t>
  </si>
  <si>
    <t>quando bate o pé.</t>
  </si>
  <si>
    <t xml:space="preserve"> A imagem fica colorida e depois volta a ser preto e branco (poderia ser gradual). Poderia ser luz do palco aumentando</t>
  </si>
  <si>
    <t>pares loop de base + instrumento controlado com o pé e depois troca</t>
  </si>
  <si>
    <t>as combinações evam a insterpretacoes teatrais bem diferentes... Ficou legal o tema de palhaco</t>
  </si>
  <si>
    <t>discussao backgroud x foreground</t>
  </si>
  <si>
    <t>Wellton, jéssica, cyntia, paulo henrique pereira</t>
  </si>
  <si>
    <t>usou o processing</t>
  </si>
  <si>
    <t>efeitos e sobreposicao de videos e de textos a partir da batida numero X</t>
  </si>
  <si>
    <t>recitar poesia com projecao de imagem feita pelo computador controlado pela pisada, fazer repente com o computador</t>
  </si>
  <si>
    <t>ferramanta DJ, onde trocas o acorde e sua duracao nas proximas pisadas</t>
  </si>
  <si>
    <t>pedro augusto (msc)</t>
  </si>
  <si>
    <t>Jose wellington, eduardo melo</t>
  </si>
  <si>
    <t>manipuacao de video. Produziram dois</t>
  </si>
  <si>
    <t>enquanto o pe está no chao, toca um pedaco da musica. Depois pausa. Picotando a musica</t>
  </si>
  <si>
    <t xml:space="preserve">efeitos de video, duplicand helder, aumentado o tamanho dele, </t>
  </si>
  <si>
    <t>marcos machado, alberto costa, hugo leonardo</t>
  </si>
  <si>
    <t>carlos eduardo, israel batista, paulo eduardo</t>
  </si>
  <si>
    <t>video: bolinha que segue o centro de massa + uma animacao</t>
  </si>
  <si>
    <t>audio toca acordes aleatorios de piano</t>
  </si>
  <si>
    <t>cada pisada toca um som e altera o video</t>
  </si>
  <si>
    <t>efeitos visuais muito legais</t>
  </si>
  <si>
    <t>a cor poderia mudar conforme o numro de notas ou intensidade</t>
  </si>
  <si>
    <t>thiago miotto, maria fernanda castro, lucas harada, emanuel santos</t>
  </si>
  <si>
    <t>Wellton, jéssica, cyntia, paulo henrique pereira, eduardo melo</t>
  </si>
  <si>
    <t>alberto costa jr, carlos eduardo barbosa, israel silva, hugo araujo, macos vinicios machado, paulo eduardo carvalho</t>
  </si>
  <si>
    <t>espacialização e triangulação sonora</t>
  </si>
  <si>
    <t>trabalho com PD (helder)</t>
  </si>
  <si>
    <t>composição baseada em loops</t>
  </si>
  <si>
    <t>sistemas de recomendação musical</t>
  </si>
  <si>
    <t>pedro belo (msc)</t>
  </si>
  <si>
    <t>complexidade de kolmogorov e estética musical</t>
  </si>
  <si>
    <t>fernando lins, renato oliveira, josé carlos menezes</t>
  </si>
  <si>
    <t>varia a cor do vídeo em função da intensidade da pisada</t>
  </si>
  <si>
    <t>sotero, jesus, gabriel</t>
  </si>
  <si>
    <t>inovação</t>
  </si>
  <si>
    <t>nota</t>
  </si>
  <si>
    <t>obs</t>
  </si>
  <si>
    <t>traballho com matlab</t>
  </si>
  <si>
    <t>visualizador de musica (tipo winamp), baseado no lorenz system com parametrizacao em tempo real</t>
  </si>
  <si>
    <t>eduardo santos, luca bezerra, alexandre braz</t>
  </si>
  <si>
    <t>apresent</t>
  </si>
  <si>
    <t>air conga:  leapmotion, com reconheciimento de nuances da mão, e com latencia de 52ms</t>
  </si>
  <si>
    <t>aMAZEng sound</t>
  </si>
  <si>
    <t>alberto costa jr, carlos eduardo barbosa, israel silva, hugo araujo, marcos vinicios machado, paulo eduardo carvalho, pedro augusto belo (pos)</t>
  </si>
  <si>
    <t>programa para fazer scratching</t>
  </si>
  <si>
    <t>bruno machado, fernando lins, josé carlos menezes, renato moura, renato oliveira, thales cezar, wellington almeida</t>
  </si>
  <si>
    <t>tocador de loops , todos com mesma duração (habilita ou não trilha)</t>
  </si>
  <si>
    <t>Felipe vaz, João Victor Leite, Caio Brito, Marcelo de Lima, Iago Caldas, Thiago Jordani</t>
  </si>
  <si>
    <t>snake onde o  item a ser comido é indicado pela localização sonora</t>
  </si>
  <si>
    <t>Emanuel Santos, Luas Harada, Maria Fernanda Castro, Thiago Miotto</t>
  </si>
  <si>
    <t>Michael winslow - reconhecimento de timbre</t>
  </si>
  <si>
    <t>Renato dos Santos, Victor Hugo Nascimento, Flávio de Holanda, Diogo  Philippini</t>
  </si>
  <si>
    <t>jogo musical de memória</t>
  </si>
  <si>
    <t>Alberto Rodrigues Costa Junior</t>
  </si>
  <si>
    <t xml:space="preserve">Bruno Machado Dias Macena </t>
  </si>
  <si>
    <t xml:space="preserve">Caio Jose dos Santos Brito </t>
  </si>
  <si>
    <t xml:space="preserve">Carlos Eduardo Martins Barbosa </t>
  </si>
  <si>
    <t xml:space="preserve">Cynthia Raphaella da Rocha Franco </t>
  </si>
  <si>
    <t xml:space="preserve">Diogo Philippini Pontual Branco </t>
  </si>
  <si>
    <t xml:space="preserve">Eduardo Bezerra de Melo </t>
  </si>
  <si>
    <t xml:space="preserve">Emanuel Felipe dos Santos </t>
  </si>
  <si>
    <t xml:space="preserve">Felipe Nunes Vaz </t>
  </si>
  <si>
    <t xml:space="preserve">Fernando Miguel Barros Lins </t>
  </si>
  <si>
    <t xml:space="preserve">Flavio De Holanda Cavalcanti Junior </t>
  </si>
  <si>
    <t xml:space="preserve">Gabriel Torreao de Sa Medeiros </t>
  </si>
  <si>
    <t xml:space="preserve">Gabriela de Carvalho Paes de Andrade </t>
  </si>
  <si>
    <t xml:space="preserve">Hugo Leonardo da Silva Araujo </t>
  </si>
  <si>
    <t xml:space="preserve">Iago Caldas Franco de Sa </t>
  </si>
  <si>
    <t xml:space="preserve">Israel Batista Freitas da Silva </t>
  </si>
  <si>
    <t xml:space="preserve">Jessica De Carvalho Barbalho </t>
  </si>
  <si>
    <t xml:space="preserve">Jesus Jackson Sena da Silva </t>
  </si>
  <si>
    <t xml:space="preserve">Joao Victor de Figueiredo Leite </t>
  </si>
  <si>
    <t xml:space="preserve">Jorge Vinicius Diniz e Lima </t>
  </si>
  <si>
    <t xml:space="preserve">Jose Carlos Menezes da Silva Junior </t>
  </si>
  <si>
    <t xml:space="preserve">Jose Welington de Almeida Filho </t>
  </si>
  <si>
    <t xml:space="preserve">Lucas Minoru Ferreira Harada </t>
  </si>
  <si>
    <t xml:space="preserve">Luiz Felipe da Silva Sotero </t>
  </si>
  <si>
    <t xml:space="preserve">Marcelo de Lima Rodrigues </t>
  </si>
  <si>
    <t xml:space="preserve">Marcos Vinicios da Silva Machado </t>
  </si>
  <si>
    <t xml:space="preserve">Maria Fernanda Cavalcanti de Castro </t>
  </si>
  <si>
    <t xml:space="preserve">Paulo Eduardo do Nascimento Carvalho </t>
  </si>
  <si>
    <t xml:space="preserve">Paulo Henrique da Cruz Pereira </t>
  </si>
  <si>
    <t xml:space="preserve">Renato dos Santos Oliveira </t>
  </si>
  <si>
    <t xml:space="preserve">Renato Moura Dantas </t>
  </si>
  <si>
    <t xml:space="preserve">Renato Oliveira dos Santos </t>
  </si>
  <si>
    <t xml:space="preserve">Thalles Cezar Aragao Montenegro </t>
  </si>
  <si>
    <t xml:space="preserve">Thiago Borges Jordani </t>
  </si>
  <si>
    <t xml:space="preserve">Thiago Miotto Amaral </t>
  </si>
  <si>
    <t xml:space="preserve">Victor Hugo Silva do Nascimento </t>
  </si>
  <si>
    <t xml:space="preserve">Wellton Thiago Machado Ferreira </t>
  </si>
  <si>
    <t>GRADUAÇÂO</t>
  </si>
  <si>
    <t>Matlab</t>
  </si>
  <si>
    <t>PureData</t>
  </si>
  <si>
    <t>Seminário</t>
  </si>
  <si>
    <t>Projeto</t>
  </si>
  <si>
    <t>pesos</t>
  </si>
  <si>
    <t>PÓS-GRADUAÇÃO</t>
  </si>
  <si>
    <t>Eduardo Santos</t>
  </si>
  <si>
    <t>Alexandre Braz</t>
  </si>
  <si>
    <t>Luca Bezerra</t>
  </si>
  <si>
    <t>Pedro Belo</t>
  </si>
  <si>
    <t>bruno machado, renato moura, thales cesar</t>
  </si>
  <si>
    <t>NOTA</t>
  </si>
  <si>
    <t>reprovado</t>
  </si>
  <si>
    <t>Eduardo Santos (msc)</t>
  </si>
  <si>
    <t>thiago miotto, maunel filipe, lucas rarada, maria fernandes</t>
  </si>
  <si>
    <t xml:space="preserve"> Israel batista, paulo eduardo, carlos eduardo</t>
  </si>
  <si>
    <t> Fernando Lins,  José Carlos Menezes,  Renato Oliveira</t>
  </si>
  <si>
    <t>Alberto Rodrigues, hugo araujo, marcos vinicius</t>
  </si>
  <si>
    <t>Cynthia, Jessica, Paulo Henrique, Wellton</t>
  </si>
  <si>
    <t xml:space="preserve"> José Welington e Eduardo Melo</t>
  </si>
  <si>
    <t>Thiago borges, Iago Franco</t>
  </si>
  <si>
    <t>Emanual Santos, Lucas Harada, Maria Fernanda, Thiago Amaral</t>
  </si>
  <si>
    <t>Gabriel Medeiros, Jesus, Sotero</t>
  </si>
  <si>
    <t>Renato Moura, Thales, Bruno Macena</t>
  </si>
  <si>
    <t>Diogo Ph, Flávio Cavalcanti, Renato Santos, Victor Hugo</t>
  </si>
  <si>
    <t xml:space="preserve">Carlos Eduardo, Israel, Paulo Eduardo </t>
  </si>
  <si>
    <t>      Caio José dos Santos(cjsb)</t>
  </si>
  <si>
    <t>             Felipe Vaz(fnv)</t>
  </si>
  <si>
    <t>             Joao Victor Leite(jvfl)</t>
  </si>
  <si>
    <t>             Marcelo de Lima(mlr)</t>
  </si>
  <si>
    <t>Caio, Felipe Vaz, João Victor, Marcelo Lima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</si>
</sst>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2" fontId="0" fillId="0" borderId="0" xfId="0" applyNumberFormat="1"/>
    <xf numFmtId="0" fontId="1" fillId="2" borderId="0" xfId="0" applyFont="1" applyFill="1"/>
    <xf numFmtId="49" fontId="0" fillId="0" borderId="0" xfId="0" applyNumberFormat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 applyFill="1" applyAlignment="1">
      <alignment wrapText="1"/>
    </xf>
    <xf numFmtId="2" fontId="0" fillId="3" borderId="0" xfId="0" applyNumberFormat="1" applyFill="1"/>
    <xf numFmtId="0" fontId="3" fillId="3" borderId="0" xfId="0" applyFont="1" applyFill="1" applyAlignment="1">
      <alignment wrapText="1"/>
    </xf>
    <xf numFmtId="0" fontId="4" fillId="0" borderId="0" xfId="1" applyAlignment="1" applyProtection="1"/>
    <xf numFmtId="0" fontId="0" fillId="4" borderId="0" xfId="0" applyFill="1"/>
    <xf numFmtId="0" fontId="5" fillId="0" borderId="0" xfId="0" applyFont="1"/>
    <xf numFmtId="0" fontId="0" fillId="0" borderId="0" xfId="0" applyFill="1"/>
    <xf numFmtId="2" fontId="0" fillId="0" borderId="0" xfId="0" applyNumberFormat="1" applyFill="1"/>
    <xf numFmtId="0" fontId="0" fillId="0" borderId="0" xfId="0" applyFill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tabSelected="1" workbookViewId="0">
      <pane ySplit="1" topLeftCell="A29" activePane="bottomLeft" state="frozen"/>
      <selection pane="bottomLeft" activeCell="D44" sqref="D44"/>
    </sheetView>
  </sheetViews>
  <sheetFormatPr defaultRowHeight="15"/>
  <cols>
    <col min="1" max="1" width="39.42578125" customWidth="1"/>
    <col min="2" max="2" width="10.140625" bestFit="1" customWidth="1"/>
    <col min="4" max="4" width="10" bestFit="1" customWidth="1"/>
    <col min="7" max="7" width="12.7109375" customWidth="1"/>
    <col min="13" max="13" width="10" bestFit="1" customWidth="1"/>
  </cols>
  <sheetData>
    <row r="1" spans="1:15" s="8" customFormat="1">
      <c r="A1" s="8" t="s">
        <v>111</v>
      </c>
      <c r="B1" s="8" t="s">
        <v>112</v>
      </c>
      <c r="C1" s="8" t="s">
        <v>113</v>
      </c>
      <c r="D1" s="8" t="s">
        <v>114</v>
      </c>
      <c r="E1" s="8" t="s">
        <v>115</v>
      </c>
      <c r="F1" s="8" t="s">
        <v>123</v>
      </c>
    </row>
    <row r="2" spans="1:15" ht="16.5" thickBot="1">
      <c r="A2" s="13" t="s">
        <v>74</v>
      </c>
      <c r="B2" s="19">
        <f>Matlab!B5</f>
        <v>10</v>
      </c>
      <c r="C2" s="20">
        <f>PD!B21</f>
        <v>10</v>
      </c>
      <c r="D2" s="20">
        <f>Seminarios!E8</f>
        <v>9.5</v>
      </c>
      <c r="E2" s="20">
        <f>Projetos!F5</f>
        <v>9.25</v>
      </c>
      <c r="F2" s="20">
        <f>(B2*$K$4+C2*$L$4+D2*$M$4+E2*$N$4)/10</f>
        <v>9.6</v>
      </c>
    </row>
    <row r="3" spans="1:15" ht="15.75">
      <c r="A3" s="13" t="s">
        <v>75</v>
      </c>
      <c r="B3" s="19">
        <v>10</v>
      </c>
      <c r="C3" s="20">
        <f>PD!B7</f>
        <v>10</v>
      </c>
      <c r="D3" s="20">
        <f>Seminarios!E9</f>
        <v>9.5</v>
      </c>
      <c r="E3" s="20">
        <f>Projetos!G9</f>
        <v>8.25</v>
      </c>
      <c r="F3" s="20">
        <f>(B3*$K$4+C3*$L$4+D3*$M$4+E3*$N$4)/10</f>
        <v>9.1999999999999993</v>
      </c>
      <c r="J3" s="9"/>
      <c r="K3" s="10" t="s">
        <v>112</v>
      </c>
      <c r="L3" s="10" t="s">
        <v>113</v>
      </c>
      <c r="M3" s="10" t="s">
        <v>114</v>
      </c>
      <c r="N3" s="11" t="s">
        <v>115</v>
      </c>
    </row>
    <row r="4" spans="1:15" ht="16.5" thickBot="1">
      <c r="A4" s="13" t="s">
        <v>76</v>
      </c>
      <c r="B4" s="19">
        <v>10</v>
      </c>
      <c r="C4" s="20"/>
      <c r="D4" s="20">
        <f>Seminarios!E6</f>
        <v>9</v>
      </c>
      <c r="E4" s="20">
        <f>Projetos!G6</f>
        <v>9</v>
      </c>
      <c r="F4" s="20">
        <v>7</v>
      </c>
      <c r="J4" s="4" t="s">
        <v>116</v>
      </c>
      <c r="K4" s="5">
        <v>1.5</v>
      </c>
      <c r="L4" s="5">
        <v>2.5</v>
      </c>
      <c r="M4" s="5">
        <v>2</v>
      </c>
      <c r="N4" s="6">
        <v>4</v>
      </c>
      <c r="O4">
        <f>SUM(K4:N4)</f>
        <v>10</v>
      </c>
    </row>
    <row r="5" spans="1:15" ht="15.75">
      <c r="A5" s="13" t="s">
        <v>77</v>
      </c>
      <c r="B5" s="19">
        <v>10</v>
      </c>
      <c r="C5" s="20">
        <f>PD!B24</f>
        <v>10</v>
      </c>
      <c r="D5" s="20">
        <f>Seminarios!E8</f>
        <v>9.5</v>
      </c>
      <c r="E5" s="20">
        <f>Projetos!F5</f>
        <v>9.25</v>
      </c>
      <c r="F5" s="20">
        <f>(B5*$K$4+C5*$L$4+D5*$M$4+E5*$N$4)/10</f>
        <v>9.6</v>
      </c>
    </row>
    <row r="6" spans="1:15" ht="15.75">
      <c r="A6" s="13" t="s">
        <v>78</v>
      </c>
      <c r="B6" s="19">
        <f>Matlab!B6</f>
        <v>10</v>
      </c>
      <c r="C6" s="20">
        <f>PD!B13</f>
        <v>9</v>
      </c>
      <c r="D6" s="20">
        <f>Seminarios!E7</f>
        <v>10</v>
      </c>
      <c r="E6" s="20">
        <f>Projetos!G3</f>
        <v>9.75</v>
      </c>
      <c r="F6" s="20">
        <f>(B6*$K$4+C6*$L$4+D6*$M$4+E6*$N$4)/10</f>
        <v>9.65</v>
      </c>
    </row>
    <row r="7" spans="1:15" ht="15.75">
      <c r="A7" s="13" t="s">
        <v>79</v>
      </c>
      <c r="B7" s="19">
        <v>10</v>
      </c>
      <c r="C7" s="20">
        <f>PD!B10</f>
        <v>9</v>
      </c>
      <c r="D7" s="20">
        <f>Seminarios!E3</f>
        <v>9.5</v>
      </c>
      <c r="E7" s="20">
        <f>Projetos!G8</f>
        <v>8.75</v>
      </c>
      <c r="F7" s="20">
        <f>(B7*$K$4+C7*$L$4+D7*$M$4+E7*$N$4)/10</f>
        <v>9.15</v>
      </c>
    </row>
    <row r="8" spans="1:15" ht="15.75">
      <c r="A8" s="13" t="s">
        <v>80</v>
      </c>
      <c r="B8" s="19">
        <v>10</v>
      </c>
      <c r="C8" s="20">
        <f>PD!B18</f>
        <v>10</v>
      </c>
      <c r="D8" s="20">
        <f>Seminarios!E7</f>
        <v>10</v>
      </c>
      <c r="E8" s="20">
        <f>Projetos!G3</f>
        <v>9.75</v>
      </c>
      <c r="F8" s="20">
        <f>(B8*$K$4+C8*$L$4+D8*$M$4+E8*$N$4)/10</f>
        <v>9.9</v>
      </c>
    </row>
    <row r="9" spans="1:15" ht="15.75">
      <c r="A9" s="13" t="s">
        <v>81</v>
      </c>
      <c r="B9" s="19">
        <v>10</v>
      </c>
      <c r="C9" s="20">
        <f>PD!B5</f>
        <v>10</v>
      </c>
      <c r="D9" s="20">
        <f>Seminarios!E5</f>
        <v>8</v>
      </c>
      <c r="E9" s="20">
        <f>Projetos!G7</f>
        <v>8.75</v>
      </c>
      <c r="F9" s="20">
        <f>(B9*$K$4+C9*$L$4+D9*$M$4+E9*$N$4)/10</f>
        <v>9.1</v>
      </c>
      <c r="G9" s="3"/>
    </row>
    <row r="10" spans="1:15" ht="15.75">
      <c r="A10" s="13" t="s">
        <v>82</v>
      </c>
      <c r="B10" s="19">
        <v>10</v>
      </c>
      <c r="C10" s="20"/>
      <c r="D10" s="20">
        <f>Seminarios!E6</f>
        <v>9</v>
      </c>
      <c r="E10" s="20">
        <f>Projetos!G6</f>
        <v>9</v>
      </c>
      <c r="F10" s="20">
        <v>7</v>
      </c>
      <c r="G10" s="3"/>
    </row>
    <row r="11" spans="1:15" ht="15.75">
      <c r="A11" s="13" t="s">
        <v>83</v>
      </c>
      <c r="B11" s="19">
        <f>Matlab!B4</f>
        <v>10</v>
      </c>
      <c r="C11" s="20">
        <f>PD!B26</f>
        <v>8</v>
      </c>
      <c r="D11" s="20">
        <f>Seminarios!E9</f>
        <v>9.5</v>
      </c>
      <c r="E11" s="20">
        <f>Projetos!G9</f>
        <v>8.25</v>
      </c>
      <c r="F11" s="20">
        <f>(B11*$K$4+C11*$L$4+D11*$M$4+E11*$N$4)/10</f>
        <v>8.6999999999999993</v>
      </c>
      <c r="G11" s="3"/>
    </row>
    <row r="12" spans="1:15" ht="15.75">
      <c r="A12" s="13" t="s">
        <v>84</v>
      </c>
      <c r="B12" s="19">
        <v>10</v>
      </c>
      <c r="C12" s="20">
        <f>PD!B10</f>
        <v>9</v>
      </c>
      <c r="D12" s="20">
        <f>Seminarios!E3</f>
        <v>9.5</v>
      </c>
      <c r="E12" s="20">
        <f>Projetos!G8</f>
        <v>8.75</v>
      </c>
      <c r="F12" s="20">
        <f>(B12*$K$4+C12*$L$4+D12*$M$4+E12*$N$4)/10</f>
        <v>9.15</v>
      </c>
      <c r="G12" s="3"/>
    </row>
    <row r="13" spans="1:15" ht="15.75">
      <c r="A13" s="13" t="s">
        <v>85</v>
      </c>
      <c r="B13" s="19">
        <v>10</v>
      </c>
      <c r="C13" s="20">
        <f>PD!B2</f>
        <v>10</v>
      </c>
      <c r="D13" s="20">
        <f>Seminarios!E2/2</f>
        <v>5</v>
      </c>
      <c r="E13" s="20">
        <f>Projetos!G4</f>
        <v>9.5</v>
      </c>
      <c r="F13" s="20">
        <f>(B13*$K$4+C13*$L$4+D13*$M$4+E13*$N$4)/10</f>
        <v>8.8000000000000007</v>
      </c>
      <c r="G13" s="3"/>
    </row>
    <row r="14" spans="1:15" ht="15.75">
      <c r="A14" s="13" t="s">
        <v>86</v>
      </c>
      <c r="B14" s="21" t="s">
        <v>124</v>
      </c>
      <c r="C14" s="21"/>
      <c r="D14" s="21"/>
      <c r="E14" s="21"/>
      <c r="F14" s="21"/>
      <c r="G14" s="3"/>
    </row>
    <row r="15" spans="1:15" ht="15.75">
      <c r="A15" s="13" t="s">
        <v>87</v>
      </c>
      <c r="B15" s="19">
        <f>Matlab!B5</f>
        <v>10</v>
      </c>
      <c r="C15" s="20">
        <f>PD!B21</f>
        <v>10</v>
      </c>
      <c r="D15" s="20">
        <f>Seminarios!E8</f>
        <v>9.5</v>
      </c>
      <c r="E15" s="20">
        <f>Projetos!F5</f>
        <v>9.25</v>
      </c>
      <c r="F15" s="20">
        <f>(B15*$K$4+C15*$L$4+D15*$M$4+E15*$N$4)/10</f>
        <v>9.6</v>
      </c>
      <c r="G15" s="3"/>
    </row>
    <row r="16" spans="1:15" ht="15.75">
      <c r="A16" s="13" t="s">
        <v>88</v>
      </c>
      <c r="B16" s="19">
        <v>10</v>
      </c>
      <c r="C16" s="20"/>
      <c r="D16" s="20">
        <f>Seminarios!E6</f>
        <v>9</v>
      </c>
      <c r="E16" s="20">
        <f>Projetos!G6</f>
        <v>9</v>
      </c>
      <c r="F16" s="20">
        <v>7</v>
      </c>
      <c r="G16" s="3"/>
    </row>
    <row r="17" spans="1:6" ht="15.75">
      <c r="A17" s="13" t="s">
        <v>89</v>
      </c>
      <c r="B17" s="19">
        <v>10</v>
      </c>
      <c r="C17" s="20">
        <f>PD!B24</f>
        <v>10</v>
      </c>
      <c r="D17" s="20">
        <f>Seminarios!E8</f>
        <v>9.5</v>
      </c>
      <c r="E17" s="20">
        <f>Projetos!F5</f>
        <v>9.25</v>
      </c>
      <c r="F17" s="20">
        <f>(B17*$K$4+C17*$L$4+D17*$M$4+E17*$N$4)/10</f>
        <v>9.6</v>
      </c>
    </row>
    <row r="18" spans="1:6" ht="15.75">
      <c r="A18" s="13" t="s">
        <v>90</v>
      </c>
      <c r="B18" s="19">
        <f>Matlab!B6</f>
        <v>10</v>
      </c>
      <c r="C18" s="20">
        <f>PD!B13</f>
        <v>9</v>
      </c>
      <c r="D18" s="20">
        <f>Seminarios!E7</f>
        <v>10</v>
      </c>
      <c r="E18" s="20">
        <f>Projetos!G3</f>
        <v>9.75</v>
      </c>
      <c r="F18" s="20">
        <f>(B18*$K$4+C18*$L$4+D18*$M$4+E18*$N$4)/10</f>
        <v>9.65</v>
      </c>
    </row>
    <row r="19" spans="1:6" ht="15.75">
      <c r="A19" s="13" t="s">
        <v>91</v>
      </c>
      <c r="B19" s="19">
        <v>10</v>
      </c>
      <c r="C19" s="20">
        <f>PD!B2</f>
        <v>10</v>
      </c>
      <c r="D19" s="20">
        <f>Seminarios!E2</f>
        <v>10</v>
      </c>
      <c r="E19" s="20">
        <f>Projetos!G4</f>
        <v>9.5</v>
      </c>
      <c r="F19" s="20">
        <f>(B19*$K$4+C19*$L$4+D19*$M$4+E19*$N$4)/10</f>
        <v>9.8000000000000007</v>
      </c>
    </row>
    <row r="20" spans="1:6" ht="15.75">
      <c r="A20" s="13" t="s">
        <v>92</v>
      </c>
      <c r="B20" s="19">
        <v>10</v>
      </c>
      <c r="C20" s="20"/>
      <c r="D20" s="20">
        <f>Seminarios!E6</f>
        <v>9</v>
      </c>
      <c r="E20" s="20">
        <f>Projetos!G6</f>
        <v>9</v>
      </c>
      <c r="F20" s="20">
        <v>7</v>
      </c>
    </row>
    <row r="21" spans="1:6" ht="15.75">
      <c r="A21" s="13" t="s">
        <v>93</v>
      </c>
      <c r="B21" s="21" t="s">
        <v>124</v>
      </c>
      <c r="C21" s="21"/>
      <c r="D21" s="21"/>
      <c r="E21" s="21"/>
      <c r="F21" s="21" t="e">
        <f>(B21*$K$4+C21*$L$4+D21*$M$4+E21*$N$4)/10</f>
        <v>#VALUE!</v>
      </c>
    </row>
    <row r="22" spans="1:6" ht="15.75">
      <c r="A22" s="13" t="s">
        <v>94</v>
      </c>
      <c r="B22" s="19">
        <f>Matlab!B4</f>
        <v>10</v>
      </c>
      <c r="C22" s="20">
        <f>PD!B26</f>
        <v>8</v>
      </c>
      <c r="D22" s="20">
        <f>Seminarios!E9</f>
        <v>9.5</v>
      </c>
      <c r="E22" s="20">
        <f>Projetos!G9</f>
        <v>8.25</v>
      </c>
      <c r="F22" s="20">
        <f>(B22*$K$4+C22*$L$4+D22*$M$4+E22*$N$4)/10</f>
        <v>8.6999999999999993</v>
      </c>
    </row>
    <row r="23" spans="1:6" ht="15.75">
      <c r="A23" s="13" t="s">
        <v>95</v>
      </c>
      <c r="B23" s="19">
        <v>10</v>
      </c>
      <c r="C23" s="20">
        <f>PD!B18</f>
        <v>10</v>
      </c>
      <c r="D23" s="20">
        <f>Seminarios!E9</f>
        <v>9.5</v>
      </c>
      <c r="E23" s="20">
        <f>Projetos!G9</f>
        <v>8.25</v>
      </c>
      <c r="F23" s="20">
        <f>(B23*$K$4+C23*$L$4+D23*$M$4+E23*$N$4)/10</f>
        <v>9.1999999999999993</v>
      </c>
    </row>
    <row r="24" spans="1:6" ht="15.75">
      <c r="A24" s="13" t="s">
        <v>96</v>
      </c>
      <c r="B24">
        <v>10</v>
      </c>
      <c r="C24" s="1">
        <f>PD!B5</f>
        <v>10</v>
      </c>
      <c r="D24" s="1">
        <f>Seminarios!E5</f>
        <v>8</v>
      </c>
      <c r="E24" s="1">
        <f>Projetos!G7</f>
        <v>8.75</v>
      </c>
      <c r="F24" s="1">
        <f>(B24*$K$4+C24*$L$4+D24*$M$4+E24*$N$4)/10</f>
        <v>9.1</v>
      </c>
    </row>
    <row r="25" spans="1:6" ht="15.75">
      <c r="A25" s="13" t="s">
        <v>97</v>
      </c>
      <c r="B25">
        <v>10</v>
      </c>
      <c r="C25" s="1">
        <f>PD!B2</f>
        <v>10</v>
      </c>
      <c r="D25" s="1">
        <f>Seminarios!E2</f>
        <v>10</v>
      </c>
      <c r="E25" s="1">
        <f>Projetos!G4</f>
        <v>9.5</v>
      </c>
      <c r="F25" s="1">
        <f>(B25*$K$4+C25*$L$4+D25*$M$4+E25*$N$4)/10</f>
        <v>9.8000000000000007</v>
      </c>
    </row>
    <row r="26" spans="1:6" ht="15.75">
      <c r="A26" s="13" t="s">
        <v>98</v>
      </c>
      <c r="B26" s="19">
        <v>10</v>
      </c>
      <c r="C26" s="1"/>
      <c r="D26" s="1">
        <f>Seminarios!E6</f>
        <v>9</v>
      </c>
      <c r="E26" s="1">
        <f>Projetos!G6</f>
        <v>9</v>
      </c>
      <c r="F26" s="1">
        <v>7</v>
      </c>
    </row>
    <row r="27" spans="1:6" ht="15.75">
      <c r="A27" s="13" t="s">
        <v>99</v>
      </c>
      <c r="B27">
        <f>Matlab!B5</f>
        <v>10</v>
      </c>
      <c r="C27" s="1">
        <f>PD!B21</f>
        <v>10</v>
      </c>
      <c r="D27" s="1">
        <f>Seminarios!E8</f>
        <v>9.5</v>
      </c>
      <c r="E27" s="1">
        <f>Projetos!F5</f>
        <v>9.25</v>
      </c>
      <c r="F27" s="1">
        <f>(B27*$K$4+C27*$L$4+D27*$M$4+E27*$N$4)/10</f>
        <v>9.6</v>
      </c>
    </row>
    <row r="28" spans="1:6" ht="15.75">
      <c r="A28" s="13" t="s">
        <v>100</v>
      </c>
      <c r="B28">
        <v>10</v>
      </c>
      <c r="C28" s="1">
        <f>PD!B5</f>
        <v>10</v>
      </c>
      <c r="D28" s="1">
        <f>Seminarios!E5</f>
        <v>8</v>
      </c>
      <c r="E28" s="1">
        <f>Projetos!G7</f>
        <v>8.75</v>
      </c>
      <c r="F28" s="1">
        <f>(B28*$K$4+C28*$L$4+D28*$M$4+E28*$N$4)/10</f>
        <v>9.1</v>
      </c>
    </row>
    <row r="29" spans="1:6" ht="15.75">
      <c r="A29" s="13" t="s">
        <v>101</v>
      </c>
      <c r="B29">
        <v>10</v>
      </c>
      <c r="C29" s="1">
        <f>PD!B24</f>
        <v>10</v>
      </c>
      <c r="D29" s="1">
        <f>Seminarios!E8</f>
        <v>9.5</v>
      </c>
      <c r="E29" s="1">
        <f>Projetos!F5</f>
        <v>9.25</v>
      </c>
      <c r="F29" s="1">
        <f>(B29*$K$4+C29*$L$4+D29*$M$4+E29*$N$4)/10</f>
        <v>9.6</v>
      </c>
    </row>
    <row r="30" spans="1:6" ht="15.75">
      <c r="A30" s="13" t="s">
        <v>102</v>
      </c>
      <c r="B30">
        <f>Matlab!B6</f>
        <v>10</v>
      </c>
      <c r="C30" s="1">
        <f>PD!B13</f>
        <v>9</v>
      </c>
      <c r="D30" s="1">
        <f>Seminarios!E7</f>
        <v>10</v>
      </c>
      <c r="E30" s="1">
        <f>Projetos!G3</f>
        <v>9.75</v>
      </c>
      <c r="F30" s="1">
        <f>(B30*$K$4+C30*$L$4+D30*$M$4+E30*$N$4)/10</f>
        <v>9.65</v>
      </c>
    </row>
    <row r="31" spans="1:6" ht="15.75">
      <c r="A31" s="13" t="s">
        <v>103</v>
      </c>
      <c r="B31">
        <f>Matlab!B4</f>
        <v>10</v>
      </c>
      <c r="C31" s="1">
        <f>PD!B26</f>
        <v>8</v>
      </c>
      <c r="D31" s="1">
        <f>Seminarios!E9</f>
        <v>9.5</v>
      </c>
      <c r="E31" s="1">
        <f>Projetos!G9</f>
        <v>8.25</v>
      </c>
      <c r="F31" s="1">
        <f>(B31*$K$4+C31*$L$4+D31*$M$4+E31*$N$4)/10</f>
        <v>8.6999999999999993</v>
      </c>
    </row>
    <row r="32" spans="1:6" ht="15.75">
      <c r="A32" s="13" t="s">
        <v>104</v>
      </c>
      <c r="B32">
        <v>10</v>
      </c>
      <c r="C32" s="1">
        <f>PD!B7</f>
        <v>10</v>
      </c>
      <c r="D32" s="1">
        <f>Seminarios!E9</f>
        <v>9.5</v>
      </c>
      <c r="E32" s="1">
        <f>Projetos!G9</f>
        <v>8.25</v>
      </c>
      <c r="F32" s="1">
        <f>(B32*$K$4+C32*$L$4+D32*$M$4+E32*$N$4)/10</f>
        <v>9.1999999999999993</v>
      </c>
    </row>
    <row r="33" spans="1:6" ht="15.75">
      <c r="A33" s="13" t="s">
        <v>105</v>
      </c>
      <c r="B33">
        <v>10</v>
      </c>
      <c r="C33" s="1">
        <f>PD!B10</f>
        <v>9</v>
      </c>
      <c r="D33" s="1">
        <f>Seminarios!E3</f>
        <v>9.5</v>
      </c>
      <c r="E33" s="1">
        <f>Projetos!G8</f>
        <v>8.75</v>
      </c>
      <c r="F33" s="1">
        <f>(B33*$K$4+C33*$L$4+D33*$M$4+E33*$N$4)/10</f>
        <v>9.15</v>
      </c>
    </row>
    <row r="34" spans="1:6" ht="15.75">
      <c r="A34" s="13" t="s">
        <v>106</v>
      </c>
      <c r="B34">
        <v>10</v>
      </c>
      <c r="C34" s="1">
        <f>PD!B7</f>
        <v>10</v>
      </c>
      <c r="D34" s="1">
        <f>Seminarios!E9</f>
        <v>9.5</v>
      </c>
      <c r="E34" s="1">
        <f>Projetos!G9</f>
        <v>8.25</v>
      </c>
      <c r="F34" s="1">
        <f>(B34*$K$4+C34*$L$4+D34*$M$4+E34*$N$4)/10</f>
        <v>9.1999999999999993</v>
      </c>
    </row>
    <row r="35" spans="1:6" ht="15.75">
      <c r="A35" s="13" t="s">
        <v>107</v>
      </c>
      <c r="B35">
        <v>10</v>
      </c>
      <c r="C35" s="1"/>
      <c r="D35" s="1">
        <f>Seminarios!E6</f>
        <v>9</v>
      </c>
      <c r="E35" s="1">
        <f>Projetos!G6</f>
        <v>9</v>
      </c>
      <c r="F35" s="1">
        <v>7</v>
      </c>
    </row>
    <row r="36" spans="1:6" ht="15.75">
      <c r="A36" s="13" t="s">
        <v>108</v>
      </c>
      <c r="B36">
        <v>10</v>
      </c>
      <c r="C36" s="1">
        <f>PD!B5</f>
        <v>10</v>
      </c>
      <c r="D36" s="1">
        <f>Seminarios!E5</f>
        <v>8</v>
      </c>
      <c r="E36" s="1">
        <f>Projetos!G7</f>
        <v>8.75</v>
      </c>
      <c r="F36" s="1">
        <f>(B36*$K$4+C36*$L$4+D36*$M$4+E36*$N$4)/10</f>
        <v>9.1</v>
      </c>
    </row>
    <row r="37" spans="1:6" ht="15.75">
      <c r="A37" s="13" t="s">
        <v>109</v>
      </c>
      <c r="B37">
        <v>10</v>
      </c>
      <c r="C37" s="1">
        <f>PD!B10</f>
        <v>9</v>
      </c>
      <c r="D37" s="1">
        <f>Seminarios!E3</f>
        <v>9.5</v>
      </c>
      <c r="E37" s="1">
        <f>Projetos!G8</f>
        <v>8.75</v>
      </c>
      <c r="F37" s="1">
        <f>(B37*$K$4+C37*$L$4+D37*$M$4+E37*$N$4)/10</f>
        <v>9.15</v>
      </c>
    </row>
    <row r="38" spans="1:6" ht="15.75">
      <c r="A38" s="13" t="s">
        <v>110</v>
      </c>
      <c r="B38">
        <f>Matlab!B6</f>
        <v>10</v>
      </c>
      <c r="C38" s="1">
        <f>PD!B13</f>
        <v>9</v>
      </c>
      <c r="D38" s="1">
        <f>Seminarios!E7</f>
        <v>10</v>
      </c>
      <c r="E38" s="1">
        <f>Projetos!G3</f>
        <v>9.75</v>
      </c>
      <c r="F38" s="1">
        <f>(B38*$K$4+C38*$L$4+D38*$M$4+E38*$N$4)/10</f>
        <v>9.65</v>
      </c>
    </row>
    <row r="39" spans="1:6">
      <c r="A39" s="12"/>
      <c r="F39" s="1"/>
    </row>
    <row r="40" spans="1:6" ht="15.75">
      <c r="A40" s="15" t="s">
        <v>117</v>
      </c>
      <c r="B40" s="7"/>
      <c r="C40" s="7"/>
      <c r="D40" s="7"/>
      <c r="E40" s="7"/>
      <c r="F40" s="1"/>
    </row>
    <row r="41" spans="1:6" ht="15.75">
      <c r="A41" s="13" t="s">
        <v>118</v>
      </c>
      <c r="B41">
        <v>10</v>
      </c>
      <c r="C41" s="1">
        <f>PD!B2</f>
        <v>10</v>
      </c>
      <c r="D41" s="1">
        <f>Seminarios!E4</f>
        <v>10</v>
      </c>
      <c r="E41" s="1">
        <f>Projetos!G2</f>
        <v>10</v>
      </c>
      <c r="F41" s="1">
        <f>(B41*$K$4+C41*$L$4+D41*$M$4+E41*$N$4)/10</f>
        <v>10</v>
      </c>
    </row>
    <row r="42" spans="1:6" ht="15.75">
      <c r="A42" s="13" t="s">
        <v>121</v>
      </c>
      <c r="B42" s="17"/>
      <c r="C42" s="1">
        <f>PD!B16</f>
        <v>10</v>
      </c>
      <c r="D42" s="1">
        <f>Seminarios!E10</f>
        <v>9.5</v>
      </c>
      <c r="E42" s="1">
        <f>Projetos!F5</f>
        <v>9.25</v>
      </c>
      <c r="F42" s="1">
        <f>(B42*$K$4+C42*$L$4+D42*$M$4+E42*$N$4)/10</f>
        <v>8.1</v>
      </c>
    </row>
    <row r="43" spans="1:6" ht="15.75">
      <c r="A43" s="13" t="s">
        <v>119</v>
      </c>
      <c r="C43" s="1"/>
      <c r="D43" s="1">
        <f>D41/2</f>
        <v>5</v>
      </c>
      <c r="E43" s="1">
        <f>Projetos!G2</f>
        <v>10</v>
      </c>
      <c r="F43" s="1">
        <f>(B43*$K$4+C43*$L$4+D43*$M$4+E43*$N$4)/10</f>
        <v>5</v>
      </c>
    </row>
    <row r="44" spans="1:6" ht="15.75">
      <c r="A44" s="13" t="s">
        <v>120</v>
      </c>
      <c r="C44" s="1"/>
      <c r="D44" s="1"/>
      <c r="E44" s="1">
        <f>Projetos!G2</f>
        <v>10</v>
      </c>
      <c r="F44" s="1">
        <f>(B44*$K$4+C44*$L$4+D44*$M$4+E44*$N$4)/10</f>
        <v>4</v>
      </c>
    </row>
    <row r="45" spans="1:6">
      <c r="A45" s="12"/>
    </row>
  </sheetData>
  <mergeCells count="2">
    <mergeCell ref="B14:F14"/>
    <mergeCell ref="B21:F21"/>
  </mergeCells>
  <conditionalFormatting sqref="F41:F44 F2:F13 F15:F20 F22:F38">
    <cfRule type="cellIs" dxfId="2" priority="1" operator="between">
      <formula>5</formula>
      <formula>6.9</formula>
    </cfRule>
    <cfRule type="cellIs" dxfId="3" priority="2" operator="lessThan">
      <formula>5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B15" sqref="B15"/>
    </sheetView>
  </sheetViews>
  <sheetFormatPr defaultRowHeight="15"/>
  <cols>
    <col min="1" max="1" width="57" bestFit="1" customWidth="1"/>
  </cols>
  <sheetData>
    <row r="1" spans="1:5">
      <c r="A1" t="s">
        <v>125</v>
      </c>
      <c r="B1">
        <v>10</v>
      </c>
    </row>
    <row r="2" spans="1:5">
      <c r="A2" t="s">
        <v>126</v>
      </c>
      <c r="B2">
        <v>10</v>
      </c>
    </row>
    <row r="3" spans="1:5">
      <c r="A3" t="s">
        <v>127</v>
      </c>
      <c r="B3">
        <v>10</v>
      </c>
    </row>
    <row r="4" spans="1:5">
      <c r="A4" t="s">
        <v>128</v>
      </c>
      <c r="B4">
        <v>10</v>
      </c>
    </row>
    <row r="5" spans="1:5">
      <c r="A5" t="s">
        <v>129</v>
      </c>
      <c r="B5">
        <v>10</v>
      </c>
    </row>
    <row r="6" spans="1:5">
      <c r="A6" t="s">
        <v>130</v>
      </c>
      <c r="B6">
        <v>10</v>
      </c>
    </row>
    <row r="7" spans="1:5">
      <c r="A7" t="s">
        <v>131</v>
      </c>
      <c r="B7">
        <v>10</v>
      </c>
    </row>
    <row r="8" spans="1:5">
      <c r="A8" t="s">
        <v>132</v>
      </c>
      <c r="B8">
        <v>10</v>
      </c>
    </row>
    <row r="9" spans="1:5">
      <c r="A9" t="s">
        <v>133</v>
      </c>
      <c r="B9">
        <v>10</v>
      </c>
    </row>
    <row r="10" spans="1:5">
      <c r="A10" t="s">
        <v>134</v>
      </c>
      <c r="B10">
        <v>10</v>
      </c>
      <c r="E10" s="16"/>
    </row>
    <row r="11" spans="1:5">
      <c r="A11" t="s">
        <v>135</v>
      </c>
      <c r="B11">
        <v>10</v>
      </c>
      <c r="E11" s="16"/>
    </row>
    <row r="12" spans="1:5">
      <c r="A12" t="s">
        <v>136</v>
      </c>
      <c r="B12">
        <v>10</v>
      </c>
      <c r="E12" s="18" t="s">
        <v>138</v>
      </c>
    </row>
    <row r="13" spans="1:5">
      <c r="A13" t="s">
        <v>137</v>
      </c>
      <c r="B13">
        <v>10</v>
      </c>
      <c r="E13" s="18" t="s">
        <v>139</v>
      </c>
    </row>
    <row r="14" spans="1:5">
      <c r="A14" t="s">
        <v>142</v>
      </c>
      <c r="B14">
        <v>10</v>
      </c>
      <c r="E14" s="18" t="s">
        <v>140</v>
      </c>
    </row>
    <row r="15" spans="1:5">
      <c r="E15" s="18" t="s">
        <v>141</v>
      </c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A2" sqref="A2"/>
    </sheetView>
  </sheetViews>
  <sheetFormatPr defaultRowHeight="15"/>
  <cols>
    <col min="1" max="1" width="68.28515625" bestFit="1" customWidth="1"/>
  </cols>
  <sheetData>
    <row r="1" spans="1:5">
      <c r="A1" s="2" t="s">
        <v>47</v>
      </c>
      <c r="E1" s="1"/>
    </row>
    <row r="2" spans="1:5">
      <c r="A2" t="s">
        <v>15</v>
      </c>
      <c r="B2">
        <v>10</v>
      </c>
      <c r="C2" t="s">
        <v>16</v>
      </c>
      <c r="E2" s="1"/>
    </row>
    <row r="3" spans="1:5">
      <c r="C3" t="s">
        <v>21</v>
      </c>
    </row>
    <row r="4" spans="1:5">
      <c r="C4" t="s">
        <v>22</v>
      </c>
    </row>
    <row r="5" spans="1:5">
      <c r="A5" t="s">
        <v>43</v>
      </c>
      <c r="B5">
        <v>10</v>
      </c>
      <c r="C5" t="s">
        <v>17</v>
      </c>
    </row>
    <row r="7" spans="1:5">
      <c r="A7" t="s">
        <v>122</v>
      </c>
      <c r="B7">
        <v>10</v>
      </c>
      <c r="C7" t="s">
        <v>18</v>
      </c>
    </row>
    <row r="8" spans="1:5">
      <c r="C8" t="s">
        <v>20</v>
      </c>
    </row>
    <row r="9" spans="1:5">
      <c r="C9" t="s">
        <v>19</v>
      </c>
    </row>
    <row r="10" spans="1:5">
      <c r="A10" t="s">
        <v>6</v>
      </c>
      <c r="B10">
        <v>9</v>
      </c>
      <c r="C10" t="s">
        <v>23</v>
      </c>
    </row>
    <row r="11" spans="1:5">
      <c r="C11" t="s">
        <v>24</v>
      </c>
    </row>
    <row r="12" spans="1:5">
      <c r="C12" t="s">
        <v>25</v>
      </c>
    </row>
    <row r="13" spans="1:5">
      <c r="A13" t="s">
        <v>26</v>
      </c>
      <c r="B13">
        <v>9</v>
      </c>
      <c r="C13" t="s">
        <v>28</v>
      </c>
    </row>
    <row r="14" spans="1:5">
      <c r="C14" t="s">
        <v>27</v>
      </c>
    </row>
    <row r="15" spans="1:5">
      <c r="C15" t="s">
        <v>29</v>
      </c>
    </row>
    <row r="16" spans="1:5">
      <c r="A16" t="s">
        <v>31</v>
      </c>
      <c r="B16">
        <v>10</v>
      </c>
      <c r="C16" t="s">
        <v>30</v>
      </c>
    </row>
    <row r="18" spans="1:3">
      <c r="A18" t="s">
        <v>32</v>
      </c>
      <c r="B18">
        <v>10</v>
      </c>
      <c r="C18" t="s">
        <v>33</v>
      </c>
    </row>
    <row r="19" spans="1:3">
      <c r="C19" t="s">
        <v>35</v>
      </c>
    </row>
    <row r="20" spans="1:3">
      <c r="C20" t="s">
        <v>34</v>
      </c>
    </row>
    <row r="21" spans="1:3">
      <c r="A21" t="s">
        <v>36</v>
      </c>
      <c r="B21">
        <v>10</v>
      </c>
      <c r="C21" t="s">
        <v>40</v>
      </c>
    </row>
    <row r="22" spans="1:3">
      <c r="C22" t="s">
        <v>41</v>
      </c>
    </row>
    <row r="23" spans="1:3">
      <c r="C23" t="s">
        <v>42</v>
      </c>
    </row>
    <row r="24" spans="1:3">
      <c r="A24" t="s">
        <v>37</v>
      </c>
      <c r="B24">
        <v>10</v>
      </c>
      <c r="C24" t="s">
        <v>39</v>
      </c>
    </row>
    <row r="25" spans="1:3">
      <c r="C25" t="s">
        <v>38</v>
      </c>
    </row>
    <row r="26" spans="1:3">
      <c r="A26" t="s">
        <v>52</v>
      </c>
      <c r="B26">
        <v>8</v>
      </c>
      <c r="C26" t="s">
        <v>53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G5" sqref="G5"/>
    </sheetView>
  </sheetViews>
  <sheetFormatPr defaultRowHeight="15"/>
  <cols>
    <col min="1" max="1" width="48.5703125" customWidth="1"/>
    <col min="2" max="2" width="8.85546875" bestFit="1" customWidth="1"/>
    <col min="3" max="3" width="11.7109375" bestFit="1" customWidth="1"/>
    <col min="4" max="4" width="7.5703125" bestFit="1" customWidth="1"/>
    <col min="8" max="8" width="92.140625" bestFit="1" customWidth="1"/>
  </cols>
  <sheetData>
    <row r="1" spans="1:8">
      <c r="B1" t="s">
        <v>61</v>
      </c>
      <c r="C1" t="s">
        <v>2</v>
      </c>
      <c r="D1" t="s">
        <v>3</v>
      </c>
      <c r="E1" t="s">
        <v>55</v>
      </c>
      <c r="F1" t="s">
        <v>12</v>
      </c>
      <c r="G1" t="s">
        <v>56</v>
      </c>
      <c r="H1" t="s">
        <v>57</v>
      </c>
    </row>
    <row r="2" spans="1:8">
      <c r="A2" s="3" t="s">
        <v>60</v>
      </c>
      <c r="B2">
        <v>10</v>
      </c>
      <c r="C2">
        <v>10</v>
      </c>
      <c r="D2">
        <v>10</v>
      </c>
      <c r="E2">
        <v>10</v>
      </c>
      <c r="F2" s="1">
        <f t="shared" ref="F2:F9" si="0">(B2+C2*3+D2*3+E2*3)/10</f>
        <v>10</v>
      </c>
      <c r="G2" s="14">
        <v>10</v>
      </c>
      <c r="H2" t="s">
        <v>62</v>
      </c>
    </row>
    <row r="3" spans="1:8" ht="30">
      <c r="A3" s="3" t="s">
        <v>44</v>
      </c>
      <c r="B3">
        <v>10</v>
      </c>
      <c r="C3">
        <v>10</v>
      </c>
      <c r="D3">
        <v>9.5</v>
      </c>
      <c r="E3">
        <v>9.5</v>
      </c>
      <c r="F3" s="1">
        <f t="shared" si="0"/>
        <v>9.6999999999999993</v>
      </c>
      <c r="G3" s="14">
        <v>9.75</v>
      </c>
      <c r="H3" t="s">
        <v>65</v>
      </c>
    </row>
    <row r="4" spans="1:8">
      <c r="A4" s="3" t="s">
        <v>54</v>
      </c>
      <c r="B4">
        <v>9</v>
      </c>
      <c r="C4">
        <v>10</v>
      </c>
      <c r="D4">
        <v>10</v>
      </c>
      <c r="E4">
        <v>8.5</v>
      </c>
      <c r="F4" s="1">
        <f t="shared" si="0"/>
        <v>9.4499999999999993</v>
      </c>
      <c r="G4" s="14">
        <v>9.5</v>
      </c>
      <c r="H4" t="s">
        <v>59</v>
      </c>
    </row>
    <row r="5" spans="1:8" ht="45">
      <c r="A5" s="3" t="s">
        <v>64</v>
      </c>
      <c r="B5">
        <v>10</v>
      </c>
      <c r="C5">
        <v>9</v>
      </c>
      <c r="D5">
        <v>9</v>
      </c>
      <c r="E5">
        <v>9.5</v>
      </c>
      <c r="F5" s="1">
        <f t="shared" si="0"/>
        <v>9.25</v>
      </c>
      <c r="G5" s="14">
        <v>9.25</v>
      </c>
      <c r="H5" t="s">
        <v>63</v>
      </c>
    </row>
    <row r="6" spans="1:8" ht="30">
      <c r="A6" s="3" t="s">
        <v>68</v>
      </c>
      <c r="B6">
        <v>9</v>
      </c>
      <c r="C6">
        <v>9.5</v>
      </c>
      <c r="D6">
        <v>8.5</v>
      </c>
      <c r="E6">
        <v>8.5</v>
      </c>
      <c r="F6" s="1">
        <f t="shared" si="0"/>
        <v>8.85</v>
      </c>
      <c r="G6" s="14">
        <v>9</v>
      </c>
      <c r="H6" t="s">
        <v>69</v>
      </c>
    </row>
    <row r="7" spans="1:8" ht="30">
      <c r="A7" s="3" t="s">
        <v>70</v>
      </c>
      <c r="B7">
        <v>9</v>
      </c>
      <c r="C7">
        <v>8</v>
      </c>
      <c r="D7">
        <v>8.5</v>
      </c>
      <c r="E7">
        <v>9.5</v>
      </c>
      <c r="F7" s="1">
        <f t="shared" si="0"/>
        <v>8.6999999999999993</v>
      </c>
      <c r="G7" s="14">
        <v>8.75</v>
      </c>
      <c r="H7" t="s">
        <v>71</v>
      </c>
    </row>
    <row r="8" spans="1:8" ht="30">
      <c r="A8" s="3" t="s">
        <v>72</v>
      </c>
      <c r="B8">
        <v>9</v>
      </c>
      <c r="C8">
        <v>8.5</v>
      </c>
      <c r="D8">
        <v>8.5</v>
      </c>
      <c r="E8">
        <v>9.5</v>
      </c>
      <c r="F8" s="1">
        <f t="shared" si="0"/>
        <v>8.85</v>
      </c>
      <c r="G8" s="14">
        <v>8.75</v>
      </c>
      <c r="H8" t="s">
        <v>73</v>
      </c>
    </row>
    <row r="9" spans="1:8" ht="45">
      <c r="A9" s="3" t="s">
        <v>66</v>
      </c>
      <c r="B9">
        <v>7</v>
      </c>
      <c r="C9">
        <v>9</v>
      </c>
      <c r="D9">
        <v>8</v>
      </c>
      <c r="E9">
        <v>8</v>
      </c>
      <c r="F9" s="1">
        <f t="shared" si="0"/>
        <v>8.1999999999999993</v>
      </c>
      <c r="G9" s="14">
        <v>8.25</v>
      </c>
      <c r="H9" t="s">
        <v>67</v>
      </c>
    </row>
    <row r="10" spans="1:8">
      <c r="A10" s="3"/>
    </row>
    <row r="11" spans="1:8">
      <c r="A11" s="3"/>
    </row>
    <row r="12" spans="1:8">
      <c r="A12" s="3"/>
    </row>
    <row r="13" spans="1:8">
      <c r="A13" s="3"/>
    </row>
    <row r="14" spans="1:8">
      <c r="A14" s="3"/>
    </row>
    <row r="15" spans="1:8">
      <c r="A15" s="3"/>
    </row>
  </sheetData>
  <sortState ref="A2:H9">
    <sortCondition descending="1" ref="G2:G9"/>
  </sortState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D15" sqref="D15"/>
    </sheetView>
  </sheetViews>
  <sheetFormatPr defaultRowHeight="15"/>
  <cols>
    <col min="1" max="1" width="68.28515625" bestFit="1" customWidth="1"/>
    <col min="2" max="2" width="7.140625" bestFit="1" customWidth="1"/>
    <col min="3" max="3" width="11.7109375" bestFit="1" customWidth="1"/>
  </cols>
  <sheetData>
    <row r="1" spans="1:6">
      <c r="A1" s="2" t="s">
        <v>0</v>
      </c>
      <c r="B1" t="s">
        <v>1</v>
      </c>
      <c r="C1" t="s">
        <v>2</v>
      </c>
      <c r="D1" t="s">
        <v>3</v>
      </c>
      <c r="E1" t="s">
        <v>12</v>
      </c>
    </row>
    <row r="2" spans="1:6">
      <c r="A2" t="s">
        <v>4</v>
      </c>
      <c r="B2">
        <v>9.5</v>
      </c>
      <c r="C2">
        <v>10</v>
      </c>
      <c r="D2">
        <v>10.5</v>
      </c>
      <c r="E2" s="14">
        <f t="shared" ref="E2:E7" si="0">AVERAGE(B2:D2)</f>
        <v>10</v>
      </c>
      <c r="F2" t="s">
        <v>5</v>
      </c>
    </row>
    <row r="3" spans="1:6">
      <c r="A3" t="s">
        <v>14</v>
      </c>
      <c r="B3">
        <v>9.5</v>
      </c>
      <c r="C3">
        <v>9.5</v>
      </c>
      <c r="D3">
        <v>9.5</v>
      </c>
      <c r="E3" s="14">
        <f t="shared" si="0"/>
        <v>9.5</v>
      </c>
      <c r="F3" t="s">
        <v>6</v>
      </c>
    </row>
    <row r="4" spans="1:6">
      <c r="A4" t="s">
        <v>7</v>
      </c>
      <c r="B4">
        <v>10</v>
      </c>
      <c r="C4">
        <v>10</v>
      </c>
      <c r="D4">
        <v>10</v>
      </c>
      <c r="E4" s="14">
        <f t="shared" si="0"/>
        <v>10</v>
      </c>
      <c r="F4" t="s">
        <v>8</v>
      </c>
    </row>
    <row r="5" spans="1:6">
      <c r="A5" t="s">
        <v>11</v>
      </c>
      <c r="B5">
        <v>9.5</v>
      </c>
      <c r="C5">
        <v>6</v>
      </c>
      <c r="D5">
        <v>8.5</v>
      </c>
      <c r="E5" s="14">
        <f t="shared" si="0"/>
        <v>8</v>
      </c>
      <c r="F5" t="s">
        <v>9</v>
      </c>
    </row>
    <row r="6" spans="1:6">
      <c r="A6" t="s">
        <v>10</v>
      </c>
      <c r="B6">
        <v>10</v>
      </c>
      <c r="C6">
        <v>9</v>
      </c>
      <c r="D6">
        <v>8</v>
      </c>
      <c r="E6" s="14">
        <f t="shared" si="0"/>
        <v>9</v>
      </c>
      <c r="F6" t="s">
        <v>13</v>
      </c>
    </row>
    <row r="7" spans="1:6">
      <c r="A7" t="s">
        <v>49</v>
      </c>
      <c r="B7">
        <v>10</v>
      </c>
      <c r="C7">
        <v>10</v>
      </c>
      <c r="D7">
        <v>10</v>
      </c>
      <c r="E7" s="14">
        <f t="shared" si="0"/>
        <v>10</v>
      </c>
      <c r="F7" t="s">
        <v>44</v>
      </c>
    </row>
    <row r="8" spans="1:6">
      <c r="A8" t="s">
        <v>46</v>
      </c>
      <c r="B8">
        <v>10</v>
      </c>
      <c r="C8">
        <v>10</v>
      </c>
      <c r="D8">
        <v>9</v>
      </c>
      <c r="E8" s="14">
        <v>9.5</v>
      </c>
      <c r="F8" t="s">
        <v>45</v>
      </c>
    </row>
    <row r="9" spans="1:6">
      <c r="A9" t="s">
        <v>48</v>
      </c>
      <c r="B9">
        <v>10</v>
      </c>
      <c r="C9">
        <v>8</v>
      </c>
      <c r="D9">
        <v>9</v>
      </c>
      <c r="E9" s="14">
        <v>9.5</v>
      </c>
      <c r="F9" t="s">
        <v>66</v>
      </c>
    </row>
    <row r="10" spans="1:6">
      <c r="A10" t="s">
        <v>51</v>
      </c>
      <c r="B10">
        <v>10</v>
      </c>
      <c r="C10">
        <v>9</v>
      </c>
      <c r="D10">
        <v>10</v>
      </c>
      <c r="E10" s="14">
        <v>9.5</v>
      </c>
      <c r="F10" t="s">
        <v>50</v>
      </c>
    </row>
    <row r="12" spans="1:6">
      <c r="E12" s="1"/>
    </row>
    <row r="41" spans="1:1">
      <c r="A41" s="2" t="s">
        <v>58</v>
      </c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Resumo</vt:lpstr>
      <vt:lpstr>Matlab</vt:lpstr>
      <vt:lpstr>PD</vt:lpstr>
      <vt:lpstr>Projetos</vt:lpstr>
      <vt:lpstr>Seminarios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Geber</dc:creator>
  <cp:lastModifiedBy>Geber</cp:lastModifiedBy>
  <dcterms:created xsi:type="dcterms:W3CDTF">2012-05-31T11:33:23Z</dcterms:created>
  <dcterms:modified xsi:type="dcterms:W3CDTF">2013-09-27T17:30:10Z</dcterms:modified>
</cp:coreProperties>
</file>