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2"/>
  </bookViews>
  <sheets>
    <sheet name="Game 1" sheetId="1" r:id="rId1"/>
    <sheet name="Game 2" sheetId="2" r:id="rId2"/>
    <sheet name="Notas" sheetId="3" r:id="rId3"/>
  </sheets>
  <definedNames/>
  <calcPr fullCalcOnLoad="1"/>
</workbook>
</file>

<file path=xl/comments3.xml><?xml version="1.0" encoding="utf-8"?>
<comments xmlns="http://schemas.openxmlformats.org/spreadsheetml/2006/main">
  <authors>
    <author>geber ramalho </author>
  </authors>
  <commentList>
    <comment ref="G9" authorId="0">
      <text>
        <r>
          <rPr>
            <b/>
            <sz val="8"/>
            <rFont val="Tahoma"/>
            <family val="0"/>
          </rPr>
          <t>geber ramalho :</t>
        </r>
        <r>
          <rPr>
            <sz val="8"/>
            <rFont val="Tahoma"/>
            <family val="0"/>
          </rPr>
          <t xml:space="preserve">
ou será a melhor nota?</t>
        </r>
      </text>
    </comment>
  </commentList>
</comments>
</file>

<file path=xl/sharedStrings.xml><?xml version="1.0" encoding="utf-8"?>
<sst xmlns="http://schemas.openxmlformats.org/spreadsheetml/2006/main" count="126" uniqueCount="67">
  <si>
    <t>x</t>
  </si>
  <si>
    <t>Maq 1</t>
  </si>
  <si>
    <t>Maq 3</t>
  </si>
  <si>
    <t>Maq 2</t>
  </si>
  <si>
    <t>equipes</t>
  </si>
  <si>
    <t>Rodada 1</t>
  </si>
  <si>
    <t>Rodada 2</t>
  </si>
  <si>
    <t>Rodada 3</t>
  </si>
  <si>
    <t>Rodada 4</t>
  </si>
  <si>
    <t>Rodada 5</t>
  </si>
  <si>
    <t>Rodada 6</t>
  </si>
  <si>
    <t>FINAL</t>
  </si>
  <si>
    <t>pontos</t>
  </si>
  <si>
    <t>vitorias</t>
  </si>
  <si>
    <t>empates</t>
  </si>
  <si>
    <t>GAME 2</t>
  </si>
  <si>
    <t>GAME 1</t>
  </si>
  <si>
    <t xml:space="preserve">Campeão: </t>
  </si>
  <si>
    <t>Vice-campeão:</t>
  </si>
  <si>
    <t xml:space="preserve">Vice-campeão: </t>
  </si>
  <si>
    <t>Tomba</t>
  </si>
  <si>
    <t>Bob team</t>
  </si>
  <si>
    <t>I Adiutrix</t>
  </si>
  <si>
    <t>Fast</t>
  </si>
  <si>
    <t>Smart</t>
  </si>
  <si>
    <t>mapa1 - 3'</t>
  </si>
  <si>
    <t>mapa 8 - 2'</t>
  </si>
  <si>
    <t>mapa 9 - 2'</t>
  </si>
  <si>
    <t>classificacao</t>
  </si>
  <si>
    <t>vicente</t>
  </si>
  <si>
    <t>renan</t>
  </si>
  <si>
    <t>zé carlos</t>
  </si>
  <si>
    <t>mapa 1</t>
  </si>
  <si>
    <t>mapa 2</t>
  </si>
  <si>
    <t>mapa 6</t>
  </si>
  <si>
    <t>mapa 5</t>
  </si>
  <si>
    <t>mapa 4</t>
  </si>
  <si>
    <t>mapa 7</t>
  </si>
  <si>
    <t>renan/zc</t>
  </si>
  <si>
    <t>Monsters</t>
  </si>
  <si>
    <t>nota final</t>
  </si>
  <si>
    <t>bonus máx pelo resultado</t>
  </si>
  <si>
    <t>Competição</t>
  </si>
  <si>
    <t>bonus game 1</t>
  </si>
  <si>
    <t>nota game 1</t>
  </si>
  <si>
    <t>bonus game 2</t>
  </si>
  <si>
    <t>nota game 2</t>
  </si>
  <si>
    <t>melhor score game 1</t>
  </si>
  <si>
    <t>melhor score game 2</t>
  </si>
  <si>
    <t>Apresentação/Relatório</t>
  </si>
  <si>
    <t>otimo</t>
  </si>
  <si>
    <t>bom</t>
  </si>
  <si>
    <t>razoável</t>
  </si>
  <si>
    <t>clareza game 1</t>
  </si>
  <si>
    <t>clareza game 2</t>
  </si>
  <si>
    <t>fundament. game 2</t>
  </si>
  <si>
    <t>fundament. game 1</t>
  </si>
  <si>
    <t>seminário</t>
  </si>
  <si>
    <t>competição</t>
  </si>
  <si>
    <t>relatório</t>
  </si>
  <si>
    <t>notal final</t>
  </si>
  <si>
    <t>média</t>
  </si>
  <si>
    <t>nota-base por participação</t>
  </si>
  <si>
    <t>projeto (c+r)</t>
  </si>
  <si>
    <t>pesos resultados competicao</t>
  </si>
  <si>
    <t>melhor</t>
  </si>
  <si>
    <t>pior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</si>
</sst>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0"/>
    <numFmt numFmtId="172" formatCode="0.000000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170" fontId="0" fillId="0" borderId="0" xfId="0" applyNumberFormat="1" applyFill="1" applyBorder="1" applyAlignment="1">
      <alignment/>
    </xf>
    <xf numFmtId="170" fontId="0" fillId="0" borderId="9" xfId="0" applyNumberForma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170" fontId="0" fillId="0" borderId="17" xfId="0" applyNumberFormat="1" applyBorder="1" applyAlignment="1">
      <alignment/>
    </xf>
    <xf numFmtId="0" fontId="2" fillId="0" borderId="18" xfId="0" applyFont="1" applyBorder="1" applyAlignment="1">
      <alignment horizontal="center"/>
    </xf>
    <xf numFmtId="170" fontId="0" fillId="0" borderId="19" xfId="0" applyNumberFormat="1" applyFill="1" applyBorder="1" applyAlignment="1">
      <alignment/>
    </xf>
    <xf numFmtId="170" fontId="0" fillId="0" borderId="2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2" borderId="11" xfId="0" applyFont="1" applyFill="1" applyBorder="1" applyAlignment="1">
      <alignment horizontal="center"/>
    </xf>
    <xf numFmtId="170" fontId="0" fillId="0" borderId="11" xfId="0" applyNumberFormat="1" applyFill="1" applyBorder="1" applyAlignment="1">
      <alignment/>
    </xf>
    <xf numFmtId="170" fontId="0" fillId="0" borderId="21" xfId="0" applyNumberFormat="1" applyFill="1" applyBorder="1" applyAlignment="1">
      <alignment/>
    </xf>
    <xf numFmtId="170" fontId="0" fillId="0" borderId="0" xfId="0" applyNumberFormat="1" applyAlignment="1">
      <alignment/>
    </xf>
    <xf numFmtId="170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2" borderId="22" xfId="0" applyFill="1" applyBorder="1" applyAlignment="1">
      <alignment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0" fillId="0" borderId="19" xfId="0" applyBorder="1" applyAlignment="1">
      <alignment/>
    </xf>
    <xf numFmtId="170" fontId="0" fillId="0" borderId="19" xfId="0" applyNumberFormat="1" applyBorder="1" applyAlignment="1">
      <alignment/>
    </xf>
    <xf numFmtId="0" fontId="0" fillId="0" borderId="2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170" fontId="0" fillId="0" borderId="17" xfId="0" applyNumberFormat="1" applyFill="1" applyBorder="1" applyAlignment="1">
      <alignment/>
    </xf>
    <xf numFmtId="170" fontId="2" fillId="3" borderId="17" xfId="0" applyNumberFormat="1" applyFont="1" applyFill="1" applyBorder="1" applyAlignment="1">
      <alignment/>
    </xf>
    <xf numFmtId="170" fontId="2" fillId="3" borderId="20" xfId="0" applyNumberFormat="1" applyFont="1" applyFill="1" applyBorder="1" applyAlignment="1">
      <alignment/>
    </xf>
    <xf numFmtId="0" fontId="2" fillId="3" borderId="29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D27" sqref="D27"/>
    </sheetView>
  </sheetViews>
  <sheetFormatPr defaultColWidth="9.140625" defaultRowHeight="12.75"/>
  <cols>
    <col min="1" max="1" width="18.421875" style="0" bestFit="1" customWidth="1"/>
    <col min="2" max="2" width="17.8515625" style="0" bestFit="1" customWidth="1"/>
    <col min="3" max="3" width="22.00390625" style="0" bestFit="1" customWidth="1"/>
    <col min="4" max="4" width="14.28125" style="0" customWidth="1"/>
    <col min="5" max="5" width="16.140625" style="0" customWidth="1"/>
    <col min="6" max="6" width="20.28125" style="0" bestFit="1" customWidth="1"/>
    <col min="7" max="7" width="13.00390625" style="0" customWidth="1"/>
  </cols>
  <sheetData>
    <row r="1" spans="3:4" ht="20.25">
      <c r="C1" s="23" t="s">
        <v>16</v>
      </c>
      <c r="D1" s="27"/>
    </row>
    <row r="5" spans="1:5" ht="12.75">
      <c r="A5" s="24" t="s">
        <v>4</v>
      </c>
      <c r="B5" s="24" t="s">
        <v>25</v>
      </c>
      <c r="C5" s="24" t="s">
        <v>28</v>
      </c>
      <c r="D5" s="42" t="s">
        <v>26</v>
      </c>
      <c r="E5" s="43" t="s">
        <v>27</v>
      </c>
    </row>
    <row r="6" spans="1:3" ht="12.75">
      <c r="A6" s="21" t="str">
        <f>'Game 2'!A4</f>
        <v>Monsters</v>
      </c>
      <c r="B6" s="21">
        <v>2510</v>
      </c>
      <c r="C6" s="21">
        <v>5</v>
      </c>
    </row>
    <row r="7" spans="1:3" ht="12.75">
      <c r="A7" s="21" t="str">
        <f>'Game 2'!A5</f>
        <v>Tomba</v>
      </c>
      <c r="B7" s="21">
        <v>1610</v>
      </c>
      <c r="C7" s="21">
        <v>6</v>
      </c>
    </row>
    <row r="8" spans="1:3" ht="12.75">
      <c r="A8" s="21" t="str">
        <f>'Game 2'!A6</f>
        <v>Bob team</v>
      </c>
      <c r="B8" s="21">
        <v>3910</v>
      </c>
      <c r="C8" s="21">
        <v>4</v>
      </c>
    </row>
    <row r="9" spans="1:3" ht="12.75">
      <c r="A9" s="21" t="str">
        <f>'Game 2'!A7</f>
        <v>I Adiutrix</v>
      </c>
      <c r="B9" s="21">
        <v>7640</v>
      </c>
      <c r="C9" s="21">
        <v>3</v>
      </c>
    </row>
    <row r="10" spans="1:5" ht="12.75">
      <c r="A10" s="21" t="str">
        <f>'Game 2'!A8</f>
        <v>Fast</v>
      </c>
      <c r="B10" s="21">
        <v>10220</v>
      </c>
      <c r="C10" s="21">
        <v>1</v>
      </c>
      <c r="D10">
        <v>2130</v>
      </c>
      <c r="E10">
        <v>3720</v>
      </c>
    </row>
    <row r="11" spans="1:5" ht="12.75">
      <c r="A11" s="21" t="str">
        <f>'Game 2'!A9</f>
        <v>Smart</v>
      </c>
      <c r="B11" s="21">
        <v>10130</v>
      </c>
      <c r="C11" s="21">
        <v>2</v>
      </c>
      <c r="D11">
        <v>2810</v>
      </c>
      <c r="E11">
        <v>3440</v>
      </c>
    </row>
    <row r="14" spans="1:3" ht="12.75">
      <c r="A14" s="31" t="s">
        <v>1</v>
      </c>
      <c r="B14" s="32" t="str">
        <f>A6</f>
        <v>Monsters</v>
      </c>
      <c r="C14" s="33" t="str">
        <f>A7</f>
        <v>Tomba</v>
      </c>
    </row>
    <row r="15" spans="1:3" ht="12.75">
      <c r="A15" s="34" t="s">
        <v>3</v>
      </c>
      <c r="B15" s="35" t="str">
        <f>A8</f>
        <v>Bob team</v>
      </c>
      <c r="C15" s="36" t="str">
        <f>A9</f>
        <v>I Adiutrix</v>
      </c>
    </row>
    <row r="16" spans="1:3" ht="12.75">
      <c r="A16" s="37" t="s">
        <v>2</v>
      </c>
      <c r="B16" s="38" t="str">
        <f>A10</f>
        <v>Fast</v>
      </c>
      <c r="C16" s="39" t="str">
        <f>A11</f>
        <v>Smart</v>
      </c>
    </row>
    <row r="19" spans="1:2" ht="15.75">
      <c r="A19" s="40" t="s">
        <v>17</v>
      </c>
      <c r="B19" s="33"/>
    </row>
    <row r="20" spans="1:2" ht="15.75">
      <c r="A20" s="41" t="s">
        <v>19</v>
      </c>
      <c r="B20" s="39"/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showGridLines="0" workbookViewId="0" topLeftCell="A1">
      <selection activeCell="H4" sqref="H4"/>
    </sheetView>
  </sheetViews>
  <sheetFormatPr defaultColWidth="9.140625" defaultRowHeight="12.75"/>
  <cols>
    <col min="1" max="1" width="17.8515625" style="0" bestFit="1" customWidth="1"/>
    <col min="2" max="2" width="9.421875" style="0" customWidth="1"/>
    <col min="3" max="3" width="8.7109375" style="0" customWidth="1"/>
    <col min="4" max="4" width="8.7109375" style="1" customWidth="1"/>
    <col min="5" max="5" width="3.7109375" style="1" customWidth="1"/>
    <col min="6" max="6" width="2.00390625" style="1" bestFit="1" customWidth="1"/>
    <col min="7" max="7" width="3.7109375" style="1" customWidth="1"/>
    <col min="8" max="8" width="8.7109375" style="1" customWidth="1"/>
    <col min="9" max="9" width="4.28125" style="2" customWidth="1"/>
    <col min="10" max="10" width="8.7109375" style="1" customWidth="1"/>
    <col min="11" max="11" width="3.7109375" style="1" customWidth="1"/>
    <col min="12" max="12" width="2.00390625" style="1" bestFit="1" customWidth="1"/>
    <col min="13" max="13" width="3.7109375" style="1" customWidth="1"/>
    <col min="14" max="14" width="8.7109375" style="1" customWidth="1"/>
    <col min="15" max="15" width="3.7109375" style="1" customWidth="1"/>
    <col min="16" max="16" width="8.7109375" style="1" customWidth="1"/>
    <col min="17" max="17" width="3.7109375" style="1" customWidth="1"/>
    <col min="18" max="18" width="2.00390625" style="1" bestFit="1" customWidth="1"/>
    <col min="19" max="19" width="3.7109375" style="1" customWidth="1"/>
    <col min="20" max="20" width="8.7109375" style="1" customWidth="1"/>
    <col min="21" max="21" width="3.7109375" style="1" customWidth="1"/>
    <col min="22" max="24" width="9.140625" style="1" customWidth="1"/>
  </cols>
  <sheetData>
    <row r="1" spans="10:14" ht="20.25">
      <c r="J1" s="73" t="s">
        <v>15</v>
      </c>
      <c r="K1" s="73"/>
      <c r="L1" s="73"/>
      <c r="M1" s="73"/>
      <c r="N1" s="73"/>
    </row>
    <row r="3" spans="1:10" ht="12.75">
      <c r="A3" s="24" t="s">
        <v>4</v>
      </c>
      <c r="B3" s="24" t="s">
        <v>13</v>
      </c>
      <c r="C3" s="24" t="s">
        <v>14</v>
      </c>
      <c r="D3" s="24" t="s">
        <v>12</v>
      </c>
      <c r="G3" s="13"/>
      <c r="H3" s="48"/>
      <c r="I3" s="48"/>
      <c r="J3" s="13"/>
    </row>
    <row r="4" spans="1:10" ht="12.75">
      <c r="A4" s="21" t="s">
        <v>39</v>
      </c>
      <c r="B4" s="21">
        <v>7</v>
      </c>
      <c r="C4" s="21"/>
      <c r="D4" s="21">
        <f aca="true" t="shared" si="0" ref="D4:D9">B4*3+C4*1</f>
        <v>21</v>
      </c>
      <c r="G4" s="13"/>
      <c r="H4" s="49"/>
      <c r="I4" s="49"/>
      <c r="J4" s="13"/>
    </row>
    <row r="5" spans="1:10" ht="12.75">
      <c r="A5" s="21" t="s">
        <v>20</v>
      </c>
      <c r="B5" s="21">
        <v>0</v>
      </c>
      <c r="C5" s="21"/>
      <c r="D5" s="21">
        <f t="shared" si="0"/>
        <v>0</v>
      </c>
      <c r="G5" s="13"/>
      <c r="H5" s="49"/>
      <c r="I5" s="49"/>
      <c r="J5" s="13"/>
    </row>
    <row r="6" spans="1:10" ht="12.75">
      <c r="A6" s="21" t="s">
        <v>21</v>
      </c>
      <c r="B6" s="21">
        <v>6</v>
      </c>
      <c r="C6" s="21"/>
      <c r="D6" s="21">
        <f t="shared" si="0"/>
        <v>18</v>
      </c>
      <c r="G6" s="13"/>
      <c r="H6" s="49"/>
      <c r="I6" s="49"/>
      <c r="J6" s="13"/>
    </row>
    <row r="7" spans="1:10" ht="12.75">
      <c r="A7" s="21" t="s">
        <v>22</v>
      </c>
      <c r="B7" s="21">
        <v>10</v>
      </c>
      <c r="C7" s="21"/>
      <c r="D7" s="21">
        <f t="shared" si="0"/>
        <v>30</v>
      </c>
      <c r="G7" s="13"/>
      <c r="H7" s="49"/>
      <c r="I7" s="49"/>
      <c r="J7" s="13"/>
    </row>
    <row r="8" spans="1:10" ht="12.75">
      <c r="A8" s="21" t="s">
        <v>23</v>
      </c>
      <c r="B8" s="21">
        <v>4</v>
      </c>
      <c r="C8" s="21"/>
      <c r="D8" s="21">
        <f t="shared" si="0"/>
        <v>12</v>
      </c>
      <c r="G8" s="13"/>
      <c r="H8" s="49"/>
      <c r="I8" s="49"/>
      <c r="J8" s="13"/>
    </row>
    <row r="9" spans="1:10" ht="12.75">
      <c r="A9" s="21" t="s">
        <v>24</v>
      </c>
      <c r="B9" s="21">
        <v>3</v>
      </c>
      <c r="C9" s="21"/>
      <c r="D9" s="21">
        <f t="shared" si="0"/>
        <v>9</v>
      </c>
      <c r="G9" s="13"/>
      <c r="H9" s="49"/>
      <c r="I9" s="49"/>
      <c r="J9" s="13"/>
    </row>
    <row r="10" spans="1:4" ht="12.75">
      <c r="A10" s="7"/>
      <c r="B10" s="7"/>
      <c r="C10" s="7"/>
      <c r="D10" s="7"/>
    </row>
    <row r="12" spans="4:20" ht="12.75">
      <c r="D12" s="22" t="s">
        <v>5</v>
      </c>
      <c r="H12" s="22" t="s">
        <v>32</v>
      </c>
      <c r="J12" s="22" t="s">
        <v>6</v>
      </c>
      <c r="K12" s="22"/>
      <c r="L12" s="22"/>
      <c r="N12" s="22" t="s">
        <v>33</v>
      </c>
      <c r="O12" s="22"/>
      <c r="P12" s="22" t="s">
        <v>7</v>
      </c>
      <c r="Q12" s="22"/>
      <c r="T12" s="25" t="s">
        <v>37</v>
      </c>
    </row>
    <row r="13" spans="3:24" ht="12.75">
      <c r="C13" s="72" t="s">
        <v>1</v>
      </c>
      <c r="D13" s="3" t="str">
        <f>$A$4</f>
        <v>Monsters</v>
      </c>
      <c r="E13" s="4">
        <v>1</v>
      </c>
      <c r="F13" s="4" t="s">
        <v>0</v>
      </c>
      <c r="G13" s="4">
        <v>0</v>
      </c>
      <c r="H13" s="5" t="str">
        <f>$A$5</f>
        <v>Tomba</v>
      </c>
      <c r="J13" s="3" t="str">
        <f>$A$4</f>
        <v>Monsters</v>
      </c>
      <c r="K13" s="4">
        <v>1</v>
      </c>
      <c r="L13" s="4" t="s">
        <v>0</v>
      </c>
      <c r="M13" s="4">
        <v>0</v>
      </c>
      <c r="N13" s="5" t="str">
        <f>$A$9</f>
        <v>Smart</v>
      </c>
      <c r="P13" s="3" t="str">
        <f>$A$4</f>
        <v>Monsters</v>
      </c>
      <c r="Q13" s="4">
        <v>0</v>
      </c>
      <c r="R13" s="4" t="s">
        <v>0</v>
      </c>
      <c r="S13" s="4">
        <v>1</v>
      </c>
      <c r="T13" s="5" t="str">
        <f>$A$7</f>
        <v>I Adiutrix</v>
      </c>
      <c r="V13"/>
      <c r="W13"/>
      <c r="X13"/>
    </row>
    <row r="14" spans="2:24" ht="12.75">
      <c r="B14" t="s">
        <v>29</v>
      </c>
      <c r="C14" s="72"/>
      <c r="D14" s="6" t="str">
        <f>$A$5</f>
        <v>Tomba</v>
      </c>
      <c r="E14" s="7">
        <v>0</v>
      </c>
      <c r="F14" s="7" t="s">
        <v>0</v>
      </c>
      <c r="G14" s="7">
        <v>1</v>
      </c>
      <c r="H14" s="8" t="str">
        <f>$A$4</f>
        <v>Monsters</v>
      </c>
      <c r="J14" s="6" t="str">
        <f>N13</f>
        <v>Smart</v>
      </c>
      <c r="K14" s="7">
        <v>0</v>
      </c>
      <c r="L14" s="7" t="s">
        <v>0</v>
      </c>
      <c r="M14" s="7">
        <v>1</v>
      </c>
      <c r="N14" s="8" t="str">
        <f>$A$4</f>
        <v>Monsters</v>
      </c>
      <c r="P14" s="6" t="str">
        <f>T13</f>
        <v>I Adiutrix</v>
      </c>
      <c r="Q14" s="7">
        <v>1</v>
      </c>
      <c r="R14" s="7" t="s">
        <v>0</v>
      </c>
      <c r="S14" s="7">
        <v>0</v>
      </c>
      <c r="T14" s="8" t="str">
        <f>$A$4</f>
        <v>Monsters</v>
      </c>
      <c r="V14"/>
      <c r="W14"/>
      <c r="X14"/>
    </row>
    <row r="15" spans="3:24" ht="12.75">
      <c r="C15" s="26"/>
      <c r="D15" s="6"/>
      <c r="E15" s="7"/>
      <c r="F15" s="7"/>
      <c r="G15" s="7"/>
      <c r="H15" s="8"/>
      <c r="J15" s="6"/>
      <c r="K15" s="7"/>
      <c r="L15" s="7"/>
      <c r="M15" s="7"/>
      <c r="N15" s="8"/>
      <c r="P15" s="6"/>
      <c r="Q15" s="7"/>
      <c r="R15" s="7"/>
      <c r="S15" s="7"/>
      <c r="T15" s="8"/>
      <c r="V15"/>
      <c r="W15"/>
      <c r="X15"/>
    </row>
    <row r="16" spans="3:24" ht="12.75">
      <c r="C16" s="72" t="s">
        <v>3</v>
      </c>
      <c r="D16" s="6" t="str">
        <f>$A$6</f>
        <v>Bob team</v>
      </c>
      <c r="E16" s="7">
        <v>0</v>
      </c>
      <c r="F16" s="7" t="s">
        <v>0</v>
      </c>
      <c r="G16" s="7">
        <v>1</v>
      </c>
      <c r="H16" s="8" t="str">
        <f>$A$7</f>
        <v>I Adiutrix</v>
      </c>
      <c r="J16" s="6" t="str">
        <f>$A$6</f>
        <v>Bob team</v>
      </c>
      <c r="K16" s="7">
        <v>1</v>
      </c>
      <c r="L16" s="7" t="s">
        <v>0</v>
      </c>
      <c r="M16" s="7">
        <v>0</v>
      </c>
      <c r="N16" s="8" t="str">
        <f>$A$5</f>
        <v>Tomba</v>
      </c>
      <c r="P16" s="6" t="str">
        <f>$A$6</f>
        <v>Bob team</v>
      </c>
      <c r="Q16" s="7">
        <v>1</v>
      </c>
      <c r="R16" s="7" t="s">
        <v>0</v>
      </c>
      <c r="S16" s="7">
        <v>0</v>
      </c>
      <c r="T16" s="8" t="str">
        <f>$A$9</f>
        <v>Smart</v>
      </c>
      <c r="V16"/>
      <c r="W16"/>
      <c r="X16"/>
    </row>
    <row r="17" spans="2:24" ht="12.75">
      <c r="B17" t="s">
        <v>30</v>
      </c>
      <c r="C17" s="72"/>
      <c r="D17" s="6" t="str">
        <f>H16</f>
        <v>I Adiutrix</v>
      </c>
      <c r="E17" s="7">
        <v>1</v>
      </c>
      <c r="F17" s="7" t="s">
        <v>0</v>
      </c>
      <c r="G17" s="7">
        <v>0</v>
      </c>
      <c r="H17" s="8" t="str">
        <f>D16</f>
        <v>Bob team</v>
      </c>
      <c r="J17" s="6" t="str">
        <f>N16</f>
        <v>Tomba</v>
      </c>
      <c r="K17" s="7">
        <v>0</v>
      </c>
      <c r="L17" s="7" t="s">
        <v>0</v>
      </c>
      <c r="M17" s="7">
        <v>1</v>
      </c>
      <c r="N17" s="8" t="str">
        <f>J16</f>
        <v>Bob team</v>
      </c>
      <c r="P17" s="6" t="str">
        <f>T16</f>
        <v>Smart</v>
      </c>
      <c r="Q17" s="7">
        <v>0</v>
      </c>
      <c r="R17" s="7" t="s">
        <v>0</v>
      </c>
      <c r="S17" s="7">
        <v>1</v>
      </c>
      <c r="T17" s="8" t="str">
        <f>P16</f>
        <v>Bob team</v>
      </c>
      <c r="V17"/>
      <c r="W17"/>
      <c r="X17"/>
    </row>
    <row r="18" spans="3:24" ht="12.75">
      <c r="C18" s="26"/>
      <c r="D18" s="6"/>
      <c r="E18" s="7"/>
      <c r="F18" s="7"/>
      <c r="G18" s="7"/>
      <c r="H18" s="8"/>
      <c r="J18" s="6"/>
      <c r="K18" s="7"/>
      <c r="L18" s="7"/>
      <c r="M18" s="7"/>
      <c r="N18" s="8"/>
      <c r="P18" s="6"/>
      <c r="Q18" s="7"/>
      <c r="R18" s="7"/>
      <c r="S18" s="7"/>
      <c r="T18" s="8"/>
      <c r="V18"/>
      <c r="W18"/>
      <c r="X18"/>
    </row>
    <row r="19" spans="3:24" ht="12.75">
      <c r="C19" s="72" t="s">
        <v>2</v>
      </c>
      <c r="D19" s="6" t="str">
        <f>$A$8</f>
        <v>Fast</v>
      </c>
      <c r="E19" s="7">
        <v>0</v>
      </c>
      <c r="F19" s="7" t="s">
        <v>0</v>
      </c>
      <c r="G19" s="7">
        <v>1</v>
      </c>
      <c r="H19" s="8" t="str">
        <f>$A$9</f>
        <v>Smart</v>
      </c>
      <c r="J19" s="6" t="str">
        <f>$A$8</f>
        <v>Fast</v>
      </c>
      <c r="K19" s="7">
        <v>0</v>
      </c>
      <c r="L19" s="7" t="s">
        <v>0</v>
      </c>
      <c r="M19" s="7">
        <v>1</v>
      </c>
      <c r="N19" s="8" t="str">
        <f>$A$7</f>
        <v>I Adiutrix</v>
      </c>
      <c r="P19" s="6" t="str">
        <f>$A$8</f>
        <v>Fast</v>
      </c>
      <c r="Q19" s="7">
        <v>1</v>
      </c>
      <c r="R19" s="7" t="s">
        <v>0</v>
      </c>
      <c r="S19" s="7">
        <v>0</v>
      </c>
      <c r="T19" s="8" t="str">
        <f>$A$5</f>
        <v>Tomba</v>
      </c>
      <c r="V19"/>
      <c r="W19"/>
      <c r="X19"/>
    </row>
    <row r="20" spans="2:24" ht="12.75">
      <c r="B20" t="s">
        <v>31</v>
      </c>
      <c r="C20" s="72"/>
      <c r="D20" s="9" t="str">
        <f>$A$9</f>
        <v>Smart</v>
      </c>
      <c r="E20" s="10">
        <v>0</v>
      </c>
      <c r="F20" s="10" t="s">
        <v>0</v>
      </c>
      <c r="G20" s="10">
        <v>1</v>
      </c>
      <c r="H20" s="11" t="str">
        <f>$A$8</f>
        <v>Fast</v>
      </c>
      <c r="J20" s="9" t="str">
        <f>N19</f>
        <v>I Adiutrix</v>
      </c>
      <c r="K20" s="10">
        <v>1</v>
      </c>
      <c r="L20" s="10" t="s">
        <v>0</v>
      </c>
      <c r="M20" s="10">
        <v>0</v>
      </c>
      <c r="N20" s="11" t="str">
        <f>$A$8</f>
        <v>Fast</v>
      </c>
      <c r="P20" s="9" t="str">
        <f>T19</f>
        <v>Tomba</v>
      </c>
      <c r="Q20" s="10">
        <v>0</v>
      </c>
      <c r="R20" s="10" t="s">
        <v>0</v>
      </c>
      <c r="S20" s="10">
        <v>1</v>
      </c>
      <c r="T20" s="11" t="str">
        <f>$A$8</f>
        <v>Fast</v>
      </c>
      <c r="V20"/>
      <c r="W20"/>
      <c r="X20"/>
    </row>
    <row r="21" ht="12.75">
      <c r="C21" s="26"/>
    </row>
    <row r="22" spans="3:24" ht="12.75">
      <c r="C22" s="26"/>
      <c r="D22" s="22" t="s">
        <v>8</v>
      </c>
      <c r="E22" s="22"/>
      <c r="F22" s="22"/>
      <c r="G22" s="22"/>
      <c r="H22" s="22" t="s">
        <v>36</v>
      </c>
      <c r="I22" s="25"/>
      <c r="J22" s="22" t="s">
        <v>9</v>
      </c>
      <c r="K22" s="22"/>
      <c r="L22" s="22"/>
      <c r="M22" s="22"/>
      <c r="N22" s="22" t="s">
        <v>35</v>
      </c>
      <c r="O22" s="22"/>
      <c r="P22" s="22" t="s">
        <v>10</v>
      </c>
      <c r="T22" s="22" t="s">
        <v>34</v>
      </c>
      <c r="U22"/>
      <c r="V22"/>
      <c r="W22"/>
      <c r="X22"/>
    </row>
    <row r="23" spans="3:24" ht="12.75">
      <c r="C23" s="72" t="s">
        <v>1</v>
      </c>
      <c r="D23" s="3" t="str">
        <f>$A$4</f>
        <v>Monsters</v>
      </c>
      <c r="E23" s="4">
        <v>1</v>
      </c>
      <c r="F23" s="4" t="s">
        <v>0</v>
      </c>
      <c r="G23" s="4">
        <v>0</v>
      </c>
      <c r="H23" s="5" t="str">
        <f>$A$6</f>
        <v>Bob team</v>
      </c>
      <c r="J23" s="3" t="str">
        <f>$A$4</f>
        <v>Monsters</v>
      </c>
      <c r="K23" s="4">
        <v>1</v>
      </c>
      <c r="L23" s="4" t="s">
        <v>0</v>
      </c>
      <c r="M23" s="4">
        <v>0</v>
      </c>
      <c r="N23" s="5" t="str">
        <f>$A$8</f>
        <v>Fast</v>
      </c>
      <c r="P23" s="15" t="str">
        <f>$A$6</f>
        <v>Bob team</v>
      </c>
      <c r="Q23" s="16">
        <v>1</v>
      </c>
      <c r="R23" s="16" t="s">
        <v>0</v>
      </c>
      <c r="S23" s="16">
        <v>0</v>
      </c>
      <c r="T23" s="17" t="str">
        <f>$A$8</f>
        <v>Fast</v>
      </c>
      <c r="U23"/>
      <c r="V23"/>
      <c r="W23"/>
      <c r="X23"/>
    </row>
    <row r="24" spans="2:24" ht="12.75">
      <c r="B24" t="s">
        <v>29</v>
      </c>
      <c r="C24" s="72"/>
      <c r="D24" s="6" t="str">
        <f>H23</f>
        <v>Bob team</v>
      </c>
      <c r="E24" s="7">
        <v>0</v>
      </c>
      <c r="F24" s="7" t="s">
        <v>0</v>
      </c>
      <c r="G24" s="7">
        <v>1</v>
      </c>
      <c r="H24" s="8" t="str">
        <f>$A$4</f>
        <v>Monsters</v>
      </c>
      <c r="J24" s="6" t="str">
        <f>N23</f>
        <v>Fast</v>
      </c>
      <c r="K24" s="7">
        <v>1</v>
      </c>
      <c r="L24" s="7" t="s">
        <v>0</v>
      </c>
      <c r="M24" s="7">
        <v>1</v>
      </c>
      <c r="N24" s="8" t="str">
        <f>$A$4</f>
        <v>Monsters</v>
      </c>
      <c r="P24" s="12" t="str">
        <f>T23</f>
        <v>Fast</v>
      </c>
      <c r="Q24" s="13">
        <v>0</v>
      </c>
      <c r="R24" s="13" t="s">
        <v>0</v>
      </c>
      <c r="S24" s="13">
        <v>1</v>
      </c>
      <c r="T24" s="14" t="str">
        <f>P23</f>
        <v>Bob team</v>
      </c>
      <c r="U24"/>
      <c r="V24"/>
      <c r="W24"/>
      <c r="X24"/>
    </row>
    <row r="25" spans="3:24" ht="12.75">
      <c r="C25" s="26"/>
      <c r="D25" s="6"/>
      <c r="E25" s="7"/>
      <c r="F25" s="7"/>
      <c r="G25" s="7"/>
      <c r="H25" s="8"/>
      <c r="J25" s="6"/>
      <c r="K25" s="7"/>
      <c r="L25" s="7"/>
      <c r="M25" s="7"/>
      <c r="N25" s="8"/>
      <c r="P25" s="12"/>
      <c r="Q25" s="13"/>
      <c r="R25" s="13"/>
      <c r="S25" s="13"/>
      <c r="T25" s="14"/>
      <c r="U25"/>
      <c r="V25"/>
      <c r="W25"/>
      <c r="X25"/>
    </row>
    <row r="26" spans="3:24" ht="12.75">
      <c r="C26" s="72" t="s">
        <v>3</v>
      </c>
      <c r="D26" s="6" t="str">
        <f>$A$5</f>
        <v>Tomba</v>
      </c>
      <c r="E26" s="7">
        <v>0</v>
      </c>
      <c r="F26" s="7" t="s">
        <v>0</v>
      </c>
      <c r="G26" s="7">
        <v>1</v>
      </c>
      <c r="H26" s="8" t="str">
        <f>$A$7</f>
        <v>I Adiutrix</v>
      </c>
      <c r="J26" s="6" t="str">
        <f>$A$9</f>
        <v>Smart</v>
      </c>
      <c r="K26" s="7">
        <v>0</v>
      </c>
      <c r="L26" s="7" t="s">
        <v>0</v>
      </c>
      <c r="M26" s="7">
        <v>1</v>
      </c>
      <c r="N26" s="8" t="str">
        <f>$A$7</f>
        <v>I Adiutrix</v>
      </c>
      <c r="P26" s="12" t="str">
        <f>$A$9</f>
        <v>Smart</v>
      </c>
      <c r="Q26" s="13">
        <v>1</v>
      </c>
      <c r="R26" s="13" t="s">
        <v>0</v>
      </c>
      <c r="S26" s="13">
        <v>0</v>
      </c>
      <c r="T26" s="14" t="str">
        <f>$A$5</f>
        <v>Tomba</v>
      </c>
      <c r="U26"/>
      <c r="V26"/>
      <c r="W26"/>
      <c r="X26"/>
    </row>
    <row r="27" spans="2:24" ht="12.75">
      <c r="B27" t="s">
        <v>38</v>
      </c>
      <c r="C27" s="72"/>
      <c r="D27" s="9" t="str">
        <f>H26</f>
        <v>I Adiutrix</v>
      </c>
      <c r="E27" s="10">
        <v>1</v>
      </c>
      <c r="F27" s="10" t="s">
        <v>0</v>
      </c>
      <c r="G27" s="10">
        <v>0</v>
      </c>
      <c r="H27" s="11" t="str">
        <f>D26</f>
        <v>Tomba</v>
      </c>
      <c r="J27" s="9" t="str">
        <f>N26</f>
        <v>I Adiutrix</v>
      </c>
      <c r="K27" s="10">
        <v>1</v>
      </c>
      <c r="L27" s="10" t="s">
        <v>0</v>
      </c>
      <c r="M27" s="10">
        <v>0</v>
      </c>
      <c r="N27" s="11" t="str">
        <f>J26</f>
        <v>Smart</v>
      </c>
      <c r="P27" s="18" t="str">
        <f>T26</f>
        <v>Tomba</v>
      </c>
      <c r="Q27" s="19">
        <v>0</v>
      </c>
      <c r="R27" s="19" t="s">
        <v>0</v>
      </c>
      <c r="S27" s="19">
        <v>1</v>
      </c>
      <c r="T27" s="20" t="str">
        <f>P26</f>
        <v>Smart</v>
      </c>
      <c r="U27"/>
      <c r="V27"/>
      <c r="W27"/>
      <c r="X27"/>
    </row>
    <row r="31" spans="3:8" ht="12.75">
      <c r="C31" s="26" t="s">
        <v>11</v>
      </c>
      <c r="D31" s="30" t="str">
        <f>A7</f>
        <v>I Adiutrix</v>
      </c>
      <c r="E31" s="28">
        <v>3</v>
      </c>
      <c r="F31" s="28" t="s">
        <v>0</v>
      </c>
      <c r="G31" s="28">
        <v>0</v>
      </c>
      <c r="H31" s="29" t="str">
        <f>A4</f>
        <v>Monsters</v>
      </c>
    </row>
    <row r="35" spans="1:3" ht="15.75">
      <c r="A35" s="40" t="s">
        <v>17</v>
      </c>
      <c r="B35" s="32"/>
      <c r="C35" s="33"/>
    </row>
    <row r="36" spans="1:3" ht="15.75">
      <c r="A36" s="41" t="s">
        <v>18</v>
      </c>
      <c r="B36" s="38"/>
      <c r="C36" s="39"/>
    </row>
  </sheetData>
  <mergeCells count="6">
    <mergeCell ref="C26:C27"/>
    <mergeCell ref="J1:N1"/>
    <mergeCell ref="C13:C14"/>
    <mergeCell ref="C16:C17"/>
    <mergeCell ref="C19:C20"/>
    <mergeCell ref="C23:C24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40"/>
  <sheetViews>
    <sheetView tabSelected="1" workbookViewId="0" topLeftCell="A1">
      <selection activeCell="I7" sqref="I7:J7"/>
    </sheetView>
  </sheetViews>
  <sheetFormatPr defaultColWidth="9.140625" defaultRowHeight="12.75"/>
  <cols>
    <col min="1" max="1" width="11.421875" style="0" customWidth="1"/>
    <col min="2" max="2" width="17.7109375" style="0" customWidth="1"/>
    <col min="3" max="3" width="18.8515625" style="0" customWidth="1"/>
    <col min="4" max="4" width="18.8515625" style="0" bestFit="1" customWidth="1"/>
    <col min="5" max="5" width="17.7109375" style="0" customWidth="1"/>
    <col min="6" max="6" width="18.8515625" style="0" bestFit="1" customWidth="1"/>
    <col min="7" max="7" width="17.7109375" style="0" customWidth="1"/>
    <col min="9" max="9" width="16.28125" style="0" customWidth="1"/>
    <col min="10" max="10" width="15.421875" style="0" customWidth="1"/>
  </cols>
  <sheetData>
    <row r="1" ht="13.5" thickBot="1"/>
    <row r="2" spans="2:7" ht="13.5" thickBot="1">
      <c r="B2" s="74" t="s">
        <v>42</v>
      </c>
      <c r="C2" s="75"/>
      <c r="D2" s="75"/>
      <c r="E2" s="75"/>
      <c r="F2" s="75"/>
      <c r="G2" s="76"/>
    </row>
    <row r="3" spans="2:7" ht="12.75">
      <c r="B3" s="45"/>
      <c r="F3" s="35"/>
      <c r="G3" s="46"/>
    </row>
    <row r="4" spans="2:7" ht="12.75">
      <c r="B4" s="45"/>
      <c r="D4" s="71" t="s">
        <v>62</v>
      </c>
      <c r="E4" s="47">
        <v>7</v>
      </c>
      <c r="F4" s="35"/>
      <c r="G4" s="46"/>
    </row>
    <row r="5" spans="2:7" ht="12.75">
      <c r="B5" s="45"/>
      <c r="D5" s="71" t="s">
        <v>41</v>
      </c>
      <c r="E5" s="47">
        <f>10-E4</f>
        <v>3</v>
      </c>
      <c r="F5" s="35"/>
      <c r="G5" s="46"/>
    </row>
    <row r="6" spans="2:7" ht="12.75">
      <c r="B6" s="45"/>
      <c r="D6" s="71" t="s">
        <v>47</v>
      </c>
      <c r="E6" s="35">
        <f>'Game 1'!$B$10</f>
        <v>10220</v>
      </c>
      <c r="F6" s="35"/>
      <c r="G6" s="46"/>
    </row>
    <row r="7" spans="2:10" ht="12.75">
      <c r="B7" s="45"/>
      <c r="D7" s="71" t="s">
        <v>48</v>
      </c>
      <c r="E7" s="35">
        <f>'Game 2'!$D$7</f>
        <v>30</v>
      </c>
      <c r="F7" s="35"/>
      <c r="G7" s="46"/>
      <c r="I7" s="72" t="s">
        <v>64</v>
      </c>
      <c r="J7" s="72"/>
    </row>
    <row r="8" spans="2:10" ht="12.75">
      <c r="B8" s="45"/>
      <c r="C8" s="35"/>
      <c r="D8" s="35"/>
      <c r="E8" s="35"/>
      <c r="F8" s="35"/>
      <c r="G8" s="46"/>
      <c r="I8" t="s">
        <v>65</v>
      </c>
      <c r="J8" t="s">
        <v>66</v>
      </c>
    </row>
    <row r="9" spans="2:10" ht="12.75">
      <c r="B9" s="51" t="s">
        <v>4</v>
      </c>
      <c r="C9" s="44" t="s">
        <v>43</v>
      </c>
      <c r="D9" s="44" t="s">
        <v>44</v>
      </c>
      <c r="E9" s="44" t="s">
        <v>45</v>
      </c>
      <c r="F9" s="44" t="s">
        <v>46</v>
      </c>
      <c r="G9" s="52" t="s">
        <v>40</v>
      </c>
      <c r="I9">
        <v>0.6</v>
      </c>
      <c r="J9">
        <v>0.4</v>
      </c>
    </row>
    <row r="10" spans="2:8" ht="12.75">
      <c r="B10" s="53" t="s">
        <v>39</v>
      </c>
      <c r="C10" s="50">
        <f>$E$5*('Game 1'!B6/Notas!$E$6)</f>
        <v>0.7367906066536203</v>
      </c>
      <c r="D10" s="50">
        <f aca="true" t="shared" si="0" ref="D10:D15">C10+$E$4</f>
        <v>7.736790606653621</v>
      </c>
      <c r="E10" s="50">
        <f>$E$5*('Game 2'!D4/$E$7)</f>
        <v>2.0999999999999996</v>
      </c>
      <c r="F10" s="50">
        <f aca="true" t="shared" si="1" ref="F10:F15">E10+$E$4</f>
        <v>9.1</v>
      </c>
      <c r="G10" s="54">
        <f>F10*$I$9+D10*$J$9</f>
        <v>8.55471624266145</v>
      </c>
      <c r="H10" s="62"/>
    </row>
    <row r="11" spans="2:8" ht="12.75">
      <c r="B11" s="53" t="s">
        <v>20</v>
      </c>
      <c r="C11" s="50">
        <f>$E$5*('Game 1'!B7/Notas!$E$6)</f>
        <v>0.4726027397260274</v>
      </c>
      <c r="D11" s="50">
        <f t="shared" si="0"/>
        <v>7.472602739726027</v>
      </c>
      <c r="E11" s="50">
        <f>$E$5*('Game 2'!D5/$E$7)</f>
        <v>0</v>
      </c>
      <c r="F11" s="50">
        <f t="shared" si="1"/>
        <v>7</v>
      </c>
      <c r="G11" s="54">
        <f>D11*$I$9+F11*$J$9</f>
        <v>7.2835616438356166</v>
      </c>
      <c r="H11" s="62"/>
    </row>
    <row r="12" spans="2:8" ht="12.75">
      <c r="B12" s="53" t="s">
        <v>21</v>
      </c>
      <c r="C12" s="50">
        <f>$E$5*('Game 1'!B8/Notas!$E$6)</f>
        <v>1.1477495107632094</v>
      </c>
      <c r="D12" s="50">
        <f t="shared" si="0"/>
        <v>8.147749510763209</v>
      </c>
      <c r="E12" s="50">
        <f>$E$5*('Game 2'!D6/$E$7)</f>
        <v>1.7999999999999998</v>
      </c>
      <c r="F12" s="50">
        <f t="shared" si="1"/>
        <v>8.8</v>
      </c>
      <c r="G12" s="54">
        <f>F12*$I$9+D12*$J$9</f>
        <v>8.539099804305284</v>
      </c>
      <c r="H12" s="62"/>
    </row>
    <row r="13" spans="2:8" ht="12.75">
      <c r="B13" s="53" t="s">
        <v>22</v>
      </c>
      <c r="C13" s="50">
        <f>$E$5*('Game 1'!B9/Notas!$E$6)</f>
        <v>2.2426614481409</v>
      </c>
      <c r="D13" s="50">
        <f t="shared" si="0"/>
        <v>9.2426614481409</v>
      </c>
      <c r="E13" s="50">
        <f>$E$5*('Game 2'!D7/$E$7)</f>
        <v>3</v>
      </c>
      <c r="F13" s="50">
        <f t="shared" si="1"/>
        <v>10</v>
      </c>
      <c r="G13" s="54">
        <f>F13*$I$9+D13*$J$9</f>
        <v>9.69706457925636</v>
      </c>
      <c r="H13" s="62"/>
    </row>
    <row r="14" spans="2:8" ht="12.75">
      <c r="B14" s="53" t="s">
        <v>23</v>
      </c>
      <c r="C14" s="50">
        <f>$E$5*('Game 1'!B10/Notas!$E$6)</f>
        <v>3</v>
      </c>
      <c r="D14" s="50">
        <f t="shared" si="0"/>
        <v>10</v>
      </c>
      <c r="E14" s="50">
        <f>$E$5*('Game 2'!D8/$E$7)</f>
        <v>1.2000000000000002</v>
      </c>
      <c r="F14" s="50">
        <f t="shared" si="1"/>
        <v>8.2</v>
      </c>
      <c r="G14" s="54">
        <f>D14*$I$9+F14*$J$9</f>
        <v>9.28</v>
      </c>
      <c r="H14" s="62"/>
    </row>
    <row r="15" spans="2:8" ht="13.5" thickBot="1">
      <c r="B15" s="55" t="s">
        <v>24</v>
      </c>
      <c r="C15" s="56">
        <f>$E$5*('Game 1'!B11/Notas!$E$6)</f>
        <v>2.9735812133072406</v>
      </c>
      <c r="D15" s="56">
        <f t="shared" si="0"/>
        <v>9.973581213307241</v>
      </c>
      <c r="E15" s="56">
        <f>$E$5*('Game 2'!D9/$E$7)</f>
        <v>0.8999999999999999</v>
      </c>
      <c r="F15" s="56">
        <f t="shared" si="1"/>
        <v>7.9</v>
      </c>
      <c r="G15" s="54">
        <f>D15*$I$9+F15*$J$9</f>
        <v>9.144148727984344</v>
      </c>
      <c r="H15" s="62"/>
    </row>
    <row r="17" ht="13.5" thickBot="1"/>
    <row r="18" spans="2:7" ht="13.5" thickBot="1">
      <c r="B18" s="74" t="s">
        <v>49</v>
      </c>
      <c r="C18" s="75"/>
      <c r="D18" s="75"/>
      <c r="E18" s="75"/>
      <c r="F18" s="75"/>
      <c r="G18" s="76"/>
    </row>
    <row r="19" spans="2:7" ht="12.75">
      <c r="B19" s="45"/>
      <c r="C19" s="35"/>
      <c r="D19" s="35"/>
      <c r="E19" s="35"/>
      <c r="F19" s="35"/>
      <c r="G19" s="46"/>
    </row>
    <row r="20" spans="2:7" ht="12.75">
      <c r="B20" s="45"/>
      <c r="C20" s="58" t="s">
        <v>50</v>
      </c>
      <c r="D20" s="35">
        <v>10</v>
      </c>
      <c r="E20" s="35"/>
      <c r="F20" s="35"/>
      <c r="G20" s="46"/>
    </row>
    <row r="21" spans="2:7" ht="12.75">
      <c r="B21" s="45"/>
      <c r="C21" s="58" t="s">
        <v>51</v>
      </c>
      <c r="D21" s="35">
        <v>9</v>
      </c>
      <c r="E21" s="35"/>
      <c r="F21" s="35"/>
      <c r="G21" s="46"/>
    </row>
    <row r="22" spans="2:7" ht="12.75">
      <c r="B22" s="45"/>
      <c r="C22" s="58" t="s">
        <v>52</v>
      </c>
      <c r="D22" s="35">
        <v>8</v>
      </c>
      <c r="E22" s="35"/>
      <c r="F22" s="35"/>
      <c r="G22" s="46"/>
    </row>
    <row r="23" spans="2:7" ht="12.75">
      <c r="B23" s="45"/>
      <c r="C23" s="47"/>
      <c r="D23" s="38"/>
      <c r="E23" s="35"/>
      <c r="F23" s="35"/>
      <c r="G23" s="46"/>
    </row>
    <row r="24" spans="2:7" ht="12.75">
      <c r="B24" s="51" t="s">
        <v>4</v>
      </c>
      <c r="C24" s="44" t="s">
        <v>53</v>
      </c>
      <c r="D24" s="44" t="s">
        <v>56</v>
      </c>
      <c r="E24" s="59" t="s">
        <v>54</v>
      </c>
      <c r="F24" s="44" t="s">
        <v>55</v>
      </c>
      <c r="G24" s="52" t="s">
        <v>40</v>
      </c>
    </row>
    <row r="25" spans="2:7" ht="12.75">
      <c r="B25" s="53" t="s">
        <v>39</v>
      </c>
      <c r="C25" s="50">
        <f>D22</f>
        <v>8</v>
      </c>
      <c r="D25" s="50">
        <f>D20</f>
        <v>10</v>
      </c>
      <c r="E25" s="60">
        <f>D20</f>
        <v>10</v>
      </c>
      <c r="F25" s="50">
        <f>D20</f>
        <v>10</v>
      </c>
      <c r="G25" s="77">
        <f aca="true" t="shared" si="2" ref="G25:G30">AVERAGE(C25:F25)</f>
        <v>9.5</v>
      </c>
    </row>
    <row r="26" spans="2:7" ht="12.75">
      <c r="B26" s="53" t="s">
        <v>20</v>
      </c>
      <c r="C26" s="50">
        <f>D20</f>
        <v>10</v>
      </c>
      <c r="D26" s="50">
        <f>D22</f>
        <v>8</v>
      </c>
      <c r="E26" s="60">
        <f>D20</f>
        <v>10</v>
      </c>
      <c r="F26" s="50">
        <f>D20</f>
        <v>10</v>
      </c>
      <c r="G26" s="54">
        <f t="shared" si="2"/>
        <v>9.5</v>
      </c>
    </row>
    <row r="27" spans="2:7" ht="12.75">
      <c r="B27" s="53" t="s">
        <v>21</v>
      </c>
      <c r="C27" s="50">
        <f>D21</f>
        <v>9</v>
      </c>
      <c r="D27" s="50">
        <f>D21</f>
        <v>9</v>
      </c>
      <c r="E27" s="60">
        <f>D22</f>
        <v>8</v>
      </c>
      <c r="F27" s="50">
        <f>D22</f>
        <v>8</v>
      </c>
      <c r="G27" s="54">
        <f t="shared" si="2"/>
        <v>8.5</v>
      </c>
    </row>
    <row r="28" spans="2:7" ht="12.75">
      <c r="B28" s="53" t="s">
        <v>22</v>
      </c>
      <c r="C28" s="50">
        <f>D21</f>
        <v>9</v>
      </c>
      <c r="D28" s="50">
        <f>D22</f>
        <v>8</v>
      </c>
      <c r="E28" s="60">
        <f>D20</f>
        <v>10</v>
      </c>
      <c r="F28" s="50">
        <f>D20</f>
        <v>10</v>
      </c>
      <c r="G28" s="54">
        <f t="shared" si="2"/>
        <v>9.25</v>
      </c>
    </row>
    <row r="29" spans="2:7" ht="12.75">
      <c r="B29" s="53" t="s">
        <v>23</v>
      </c>
      <c r="C29" s="50">
        <f>D20</f>
        <v>10</v>
      </c>
      <c r="D29" s="50">
        <f>D22</f>
        <v>8</v>
      </c>
      <c r="E29" s="60">
        <f>D21</f>
        <v>9</v>
      </c>
      <c r="F29" s="50">
        <f>D22</f>
        <v>8</v>
      </c>
      <c r="G29" s="54">
        <f t="shared" si="2"/>
        <v>8.75</v>
      </c>
    </row>
    <row r="30" spans="2:7" ht="13.5" thickBot="1">
      <c r="B30" s="55" t="s">
        <v>24</v>
      </c>
      <c r="C30" s="56">
        <f>D20</f>
        <v>10</v>
      </c>
      <c r="D30" s="56">
        <f>D21</f>
        <v>9</v>
      </c>
      <c r="E30" s="61">
        <f>D20</f>
        <v>10</v>
      </c>
      <c r="F30" s="56">
        <f>D22</f>
        <v>8</v>
      </c>
      <c r="G30" s="57">
        <f t="shared" si="2"/>
        <v>9.25</v>
      </c>
    </row>
    <row r="32" ht="13.5" thickBot="1"/>
    <row r="33" spans="2:7" ht="12.75">
      <c r="B33" s="65"/>
      <c r="C33" s="66" t="s">
        <v>57</v>
      </c>
      <c r="D33" s="66" t="s">
        <v>58</v>
      </c>
      <c r="E33" s="66" t="s">
        <v>59</v>
      </c>
      <c r="F33" s="66" t="s">
        <v>63</v>
      </c>
      <c r="G33" s="67" t="s">
        <v>60</v>
      </c>
    </row>
    <row r="34" spans="2:7" ht="12.75">
      <c r="B34" s="80" t="s">
        <v>39</v>
      </c>
      <c r="C34" s="64">
        <v>9.5</v>
      </c>
      <c r="D34" s="63">
        <f>G10</f>
        <v>8.55471624266145</v>
      </c>
      <c r="E34" s="63">
        <f aca="true" t="shared" si="3" ref="E34:E39">G25</f>
        <v>9.5</v>
      </c>
      <c r="F34" s="50">
        <f aca="true" t="shared" si="4" ref="F34:F39">D34*0.7+E34*0.3</f>
        <v>8.838301369863014</v>
      </c>
      <c r="G34" s="78">
        <f aca="true" t="shared" si="5" ref="G34:G39">F34*0.8+C34*0.2</f>
        <v>8.970641095890413</v>
      </c>
    </row>
    <row r="35" spans="2:7" ht="12.75">
      <c r="B35" s="81" t="s">
        <v>20</v>
      </c>
      <c r="C35" s="64">
        <v>8.5</v>
      </c>
      <c r="D35" s="63">
        <f>G11</f>
        <v>7.2835616438356166</v>
      </c>
      <c r="E35" s="63">
        <f t="shared" si="3"/>
        <v>9.5</v>
      </c>
      <c r="F35" s="63">
        <f t="shared" si="4"/>
        <v>7.948493150684932</v>
      </c>
      <c r="G35" s="78">
        <f t="shared" si="5"/>
        <v>8.058794520547945</v>
      </c>
    </row>
    <row r="36" spans="2:7" ht="12.75">
      <c r="B36" s="81" t="s">
        <v>21</v>
      </c>
      <c r="C36" s="64">
        <v>8.5</v>
      </c>
      <c r="D36" s="63">
        <f>G12</f>
        <v>8.539099804305284</v>
      </c>
      <c r="E36" s="63">
        <f t="shared" si="3"/>
        <v>8.5</v>
      </c>
      <c r="F36" s="63">
        <f t="shared" si="4"/>
        <v>8.527369863013698</v>
      </c>
      <c r="G36" s="78">
        <f t="shared" si="5"/>
        <v>8.52189589041096</v>
      </c>
    </row>
    <row r="37" spans="2:7" ht="12.75">
      <c r="B37" s="81" t="s">
        <v>22</v>
      </c>
      <c r="C37" s="64">
        <v>8.5</v>
      </c>
      <c r="D37" s="63">
        <f>G13</f>
        <v>9.69706457925636</v>
      </c>
      <c r="E37" s="63">
        <f t="shared" si="3"/>
        <v>9.25</v>
      </c>
      <c r="F37" s="63">
        <f t="shared" si="4"/>
        <v>9.562945205479451</v>
      </c>
      <c r="G37" s="78">
        <f t="shared" si="5"/>
        <v>9.350356164383562</v>
      </c>
    </row>
    <row r="38" spans="2:7" ht="12.75">
      <c r="B38" s="81" t="s">
        <v>23</v>
      </c>
      <c r="C38" s="64">
        <v>8.5</v>
      </c>
      <c r="D38" s="63">
        <f>G14</f>
        <v>9.28</v>
      </c>
      <c r="E38" s="63">
        <f t="shared" si="3"/>
        <v>8.75</v>
      </c>
      <c r="F38" s="63">
        <f t="shared" si="4"/>
        <v>9.120999999999999</v>
      </c>
      <c r="G38" s="78">
        <f t="shared" si="5"/>
        <v>8.9968</v>
      </c>
    </row>
    <row r="39" spans="2:7" ht="13.5" thickBot="1">
      <c r="B39" s="82" t="s">
        <v>24</v>
      </c>
      <c r="C39" s="68">
        <v>8.5</v>
      </c>
      <c r="D39" s="69">
        <f>G15</f>
        <v>9.144148727984344</v>
      </c>
      <c r="E39" s="69">
        <f t="shared" si="3"/>
        <v>9.25</v>
      </c>
      <c r="F39" s="69">
        <f t="shared" si="4"/>
        <v>9.175904109589041</v>
      </c>
      <c r="G39" s="79">
        <f t="shared" si="5"/>
        <v>9.040723287671234</v>
      </c>
    </row>
    <row r="40" spans="2:7" ht="12.75">
      <c r="B40" s="70" t="s">
        <v>61</v>
      </c>
      <c r="C40" s="62">
        <f>AVERAGE(C34:C39)</f>
        <v>8.666666666666666</v>
      </c>
      <c r="D40" s="62">
        <f>AVERAGE(D34:D39)</f>
        <v>8.74976516634051</v>
      </c>
      <c r="E40" s="62">
        <f>AVERAGE(E34:E39)</f>
        <v>9.125</v>
      </c>
      <c r="F40" s="62">
        <f>AVERAGE(F34:F39)</f>
        <v>8.862335616438356</v>
      </c>
      <c r="G40" s="62">
        <f>AVERAGE(G34:G39)</f>
        <v>8.823201826484018</v>
      </c>
    </row>
  </sheetData>
  <mergeCells count="3">
    <mergeCell ref="B2:G2"/>
    <mergeCell ref="B18:G18"/>
    <mergeCell ref="I7:J7"/>
  </mergeCells>
  <printOptions/>
  <pageMargins left="0.75" right="0.75" top="1" bottom="1" header="0.492125985" footer="0.49212598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geber ramalho </dc:creator>
  <cp:keywords/>
  <dc:description/>
  <cp:lastModifiedBy>geber ramalho </cp:lastModifiedBy>
  <cp:lastPrinted>2006-10-07T14:16:55Z</cp:lastPrinted>
  <dcterms:created xsi:type="dcterms:W3CDTF">2006-09-28T14:42:06Z</dcterms:created>
  <dcterms:modified xsi:type="dcterms:W3CDTF">2006-10-16T15:16:46Z</dcterms:modified>
  <cp:category/>
  <cp:version/>
  <cp:contentType/>
  <cp:contentStatus/>
</cp:coreProperties>
</file>